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BE7278D7-BB4D-4B5D-8F2C-E5CD074F6D7B}" xr6:coauthVersionLast="45" xr6:coauthVersionMax="45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УХТЭ амбулатори" sheetId="1" r:id="rId1"/>
    <sheet name="УХТЭ оношлогоо" sheetId="2" r:id="rId2"/>
    <sheet name="УХТЭ лабораторын шинжилгээ" sheetId="3" r:id="rId3"/>
    <sheet name="УХТЭ хэвтүүлэн эмчлэх " sheetId="5" r:id="rId4"/>
    <sheet name="ХСҮТ стационар" sheetId="6" r:id="rId5"/>
    <sheet name="ХСҮТ амбулатори" sheetId="7" r:id="rId6"/>
    <sheet name="ХСҮТ оношилгоо" sheetId="8" r:id="rId7"/>
    <sheet name="ХСҮТ лаборатори" sheetId="9" r:id="rId8"/>
  </sheets>
  <calcPr calcId="191029"/>
</workbook>
</file>

<file path=xl/calcChain.xml><?xml version="1.0" encoding="utf-8"?>
<calcChain xmlns="http://schemas.openxmlformats.org/spreadsheetml/2006/main">
  <c r="F93" i="8" l="1"/>
  <c r="F92" i="8"/>
  <c r="F91" i="8"/>
  <c r="F90" i="8"/>
  <c r="F89" i="8"/>
  <c r="F88" i="8"/>
  <c r="F87" i="8"/>
  <c r="F86" i="8"/>
  <c r="F85" i="8"/>
  <c r="F78" i="8"/>
  <c r="F69" i="8"/>
  <c r="F60" i="8"/>
  <c r="F51" i="8"/>
  <c r="F42" i="8"/>
  <c r="F33" i="8"/>
  <c r="F24" i="8"/>
  <c r="F15" i="8"/>
  <c r="F6" i="8"/>
  <c r="G148" i="7"/>
  <c r="F148" i="7"/>
  <c r="G147" i="7"/>
  <c r="F147" i="7"/>
  <c r="G146" i="7"/>
  <c r="F146" i="7"/>
  <c r="G145" i="7"/>
  <c r="F145" i="7"/>
  <c r="G144" i="7"/>
  <c r="F144" i="7"/>
  <c r="G143" i="7"/>
  <c r="F143" i="7"/>
  <c r="F141" i="7"/>
  <c r="F140" i="7"/>
  <c r="H139" i="7"/>
  <c r="H138" i="7"/>
  <c r="H137" i="7"/>
  <c r="H136" i="7"/>
  <c r="H135" i="7"/>
  <c r="H134" i="7"/>
  <c r="H133" i="7"/>
  <c r="G133" i="7"/>
  <c r="F133" i="7"/>
  <c r="H130" i="7"/>
  <c r="H129" i="7"/>
  <c r="H128" i="7"/>
  <c r="H127" i="7"/>
  <c r="H126" i="7"/>
  <c r="H125" i="7"/>
  <c r="G124" i="7"/>
  <c r="F124" i="7"/>
  <c r="H124" i="7" s="1"/>
  <c r="H121" i="7"/>
  <c r="H120" i="7"/>
  <c r="H119" i="7"/>
  <c r="H118" i="7"/>
  <c r="H117" i="7"/>
  <c r="H116" i="7"/>
  <c r="G115" i="7"/>
  <c r="F115" i="7"/>
  <c r="H115" i="7" s="1"/>
  <c r="H112" i="7"/>
  <c r="H111" i="7"/>
  <c r="H110" i="7"/>
  <c r="H109" i="7"/>
  <c r="H108" i="7"/>
  <c r="H107" i="7"/>
  <c r="G106" i="7"/>
  <c r="F106" i="7"/>
  <c r="H106" i="7" s="1"/>
  <c r="H103" i="7"/>
  <c r="H102" i="7"/>
  <c r="H101" i="7"/>
  <c r="H100" i="7"/>
  <c r="H99" i="7"/>
  <c r="H98" i="7"/>
  <c r="H97" i="7"/>
  <c r="G97" i="7"/>
  <c r="F97" i="7"/>
  <c r="H94" i="7"/>
  <c r="H93" i="7"/>
  <c r="H92" i="7"/>
  <c r="H91" i="7"/>
  <c r="H90" i="7"/>
  <c r="H89" i="7"/>
  <c r="G88" i="7"/>
  <c r="H88" i="7" s="1"/>
  <c r="F88" i="7"/>
  <c r="H85" i="7"/>
  <c r="H84" i="7"/>
  <c r="H83" i="7"/>
  <c r="H82" i="7"/>
  <c r="H81" i="7"/>
  <c r="H80" i="7"/>
  <c r="G79" i="7"/>
  <c r="F79" i="7"/>
  <c r="H79" i="7" s="1"/>
  <c r="H76" i="7"/>
  <c r="H75" i="7"/>
  <c r="H74" i="7"/>
  <c r="H73" i="7"/>
  <c r="H72" i="7"/>
  <c r="H71" i="7"/>
  <c r="G70" i="7"/>
  <c r="F70" i="7"/>
  <c r="H70" i="7" s="1"/>
  <c r="H67" i="7"/>
  <c r="H66" i="7"/>
  <c r="H65" i="7"/>
  <c r="H64" i="7"/>
  <c r="H63" i="7"/>
  <c r="H62" i="7"/>
  <c r="H61" i="7"/>
  <c r="G61" i="7"/>
  <c r="F61" i="7"/>
  <c r="H58" i="7"/>
  <c r="H57" i="7"/>
  <c r="H56" i="7"/>
  <c r="H55" i="7"/>
  <c r="H54" i="7"/>
  <c r="H53" i="7"/>
  <c r="G52" i="7"/>
  <c r="F52" i="7"/>
  <c r="H52" i="7" s="1"/>
  <c r="H49" i="7"/>
  <c r="H148" i="7" s="1"/>
  <c r="H48" i="7"/>
  <c r="H47" i="7"/>
  <c r="H46" i="7"/>
  <c r="H45" i="7"/>
  <c r="H44" i="7"/>
  <c r="H43" i="7"/>
  <c r="G43" i="7"/>
  <c r="F43" i="7"/>
  <c r="H40" i="7"/>
  <c r="H39" i="7"/>
  <c r="H38" i="7"/>
  <c r="H37" i="7"/>
  <c r="H36" i="7"/>
  <c r="H35" i="7"/>
  <c r="G34" i="7"/>
  <c r="H34" i="7" s="1"/>
  <c r="F34" i="7"/>
  <c r="H31" i="7"/>
  <c r="H30" i="7"/>
  <c r="H29" i="7"/>
  <c r="H28" i="7"/>
  <c r="H27" i="7"/>
  <c r="H26" i="7"/>
  <c r="G25" i="7"/>
  <c r="F25" i="7"/>
  <c r="H25" i="7" s="1"/>
  <c r="H22" i="7"/>
  <c r="H21" i="7"/>
  <c r="H20" i="7"/>
  <c r="H19" i="7"/>
  <c r="H18" i="7"/>
  <c r="H17" i="7"/>
  <c r="G16" i="7"/>
  <c r="H16" i="7" s="1"/>
  <c r="F16" i="7"/>
  <c r="H13" i="7"/>
  <c r="H12" i="7"/>
  <c r="H147" i="7" s="1"/>
  <c r="H11" i="7"/>
  <c r="H146" i="7" s="1"/>
  <c r="H10" i="7"/>
  <c r="H145" i="7" s="1"/>
  <c r="H9" i="7"/>
  <c r="H144" i="7" s="1"/>
  <c r="H8" i="7"/>
  <c r="H143" i="7" s="1"/>
  <c r="H7" i="7"/>
  <c r="G7" i="7"/>
  <c r="G142" i="7" s="1"/>
  <c r="F7" i="7"/>
  <c r="F142" i="7" s="1"/>
  <c r="R23" i="6"/>
  <c r="R22" i="6"/>
  <c r="R21" i="6"/>
  <c r="R20" i="6"/>
  <c r="R19" i="6"/>
  <c r="Q18" i="6"/>
  <c r="P18" i="6"/>
  <c r="O18" i="6"/>
  <c r="N18" i="6"/>
  <c r="M18" i="6"/>
  <c r="L18" i="6"/>
  <c r="K18" i="6"/>
  <c r="J18" i="6"/>
  <c r="I18" i="6"/>
  <c r="H18" i="6"/>
  <c r="R18" i="6" s="1"/>
  <c r="G18" i="6"/>
  <c r="F18" i="6"/>
  <c r="E18" i="6"/>
  <c r="R17" i="6"/>
  <c r="R16" i="6"/>
  <c r="R15" i="6"/>
  <c r="R14" i="6"/>
  <c r="Q13" i="6"/>
  <c r="P13" i="6"/>
  <c r="O13" i="6"/>
  <c r="N13" i="6"/>
  <c r="M13" i="6"/>
  <c r="L13" i="6"/>
  <c r="K13" i="6"/>
  <c r="J13" i="6"/>
  <c r="I13" i="6"/>
  <c r="H13" i="6"/>
  <c r="G13" i="6"/>
  <c r="F13" i="6"/>
  <c r="R13" i="6" s="1"/>
  <c r="E13" i="6"/>
  <c r="R12" i="6"/>
  <c r="R11" i="6"/>
  <c r="Q10" i="6"/>
  <c r="P10" i="6"/>
  <c r="O10" i="6"/>
  <c r="N10" i="6"/>
  <c r="M10" i="6"/>
  <c r="L10" i="6"/>
  <c r="K10" i="6"/>
  <c r="J10" i="6"/>
  <c r="I10" i="6"/>
  <c r="H10" i="6"/>
  <c r="G10" i="6"/>
  <c r="F10" i="6"/>
  <c r="R10" i="6" s="1"/>
  <c r="E10" i="6"/>
  <c r="R9" i="6"/>
  <c r="R8" i="6"/>
  <c r="R7" i="6"/>
  <c r="D10" i="1"/>
  <c r="E10" i="1"/>
  <c r="F10" i="1"/>
  <c r="G10" i="1"/>
  <c r="H10" i="1"/>
  <c r="I10" i="1"/>
  <c r="J10" i="1"/>
  <c r="K10" i="1"/>
  <c r="L10" i="1"/>
  <c r="M10" i="1"/>
  <c r="N10" i="1"/>
  <c r="D17" i="1"/>
  <c r="E17" i="1"/>
  <c r="F17" i="1"/>
  <c r="G17" i="1"/>
  <c r="H17" i="1"/>
  <c r="I17" i="1"/>
  <c r="J17" i="1"/>
  <c r="K17" i="1"/>
  <c r="L17" i="1"/>
  <c r="M17" i="1"/>
  <c r="N17" i="1"/>
  <c r="D24" i="1"/>
  <c r="F24" i="1"/>
  <c r="G24" i="1"/>
  <c r="H24" i="1"/>
  <c r="I24" i="1"/>
  <c r="J24" i="1"/>
  <c r="K24" i="1"/>
  <c r="L24" i="1"/>
  <c r="M24" i="1"/>
  <c r="N24" i="1"/>
  <c r="D31" i="1"/>
  <c r="E31" i="1"/>
  <c r="F31" i="1"/>
  <c r="G31" i="1"/>
  <c r="H31" i="1"/>
  <c r="I31" i="1"/>
  <c r="J31" i="1"/>
  <c r="K31" i="1"/>
  <c r="L31" i="1"/>
  <c r="M31" i="1"/>
  <c r="N31" i="1"/>
  <c r="D38" i="1"/>
  <c r="E38" i="1"/>
  <c r="F38" i="1"/>
  <c r="G38" i="1"/>
  <c r="H38" i="1"/>
  <c r="I38" i="1"/>
  <c r="J38" i="1"/>
  <c r="K38" i="1"/>
  <c r="L38" i="1"/>
  <c r="M38" i="1"/>
  <c r="N38" i="1"/>
  <c r="D45" i="1"/>
  <c r="E45" i="1"/>
  <c r="F45" i="1"/>
  <c r="G45" i="1"/>
  <c r="H45" i="1"/>
  <c r="J45" i="1"/>
  <c r="K45" i="1"/>
  <c r="L45" i="1"/>
  <c r="M45" i="1"/>
  <c r="N45" i="1"/>
  <c r="D54" i="1"/>
  <c r="E54" i="1"/>
  <c r="F54" i="1"/>
  <c r="G54" i="1"/>
  <c r="H54" i="1"/>
  <c r="I54" i="1"/>
  <c r="J54" i="1"/>
  <c r="K54" i="1"/>
  <c r="L54" i="1"/>
  <c r="M54" i="1"/>
  <c r="N54" i="1"/>
  <c r="D61" i="1"/>
  <c r="E61" i="1"/>
  <c r="F61" i="1"/>
  <c r="G61" i="1"/>
  <c r="H61" i="1"/>
  <c r="I61" i="1"/>
  <c r="J61" i="1"/>
  <c r="K61" i="1"/>
  <c r="L61" i="1"/>
  <c r="M61" i="1"/>
  <c r="N61" i="1"/>
  <c r="D68" i="1"/>
  <c r="E68" i="1"/>
  <c r="F68" i="1"/>
  <c r="G68" i="1"/>
  <c r="H68" i="1"/>
  <c r="I68" i="1"/>
  <c r="J68" i="1"/>
  <c r="K68" i="1"/>
  <c r="L68" i="1"/>
  <c r="M68" i="1"/>
  <c r="N68" i="1"/>
  <c r="D75" i="1"/>
  <c r="E75" i="1"/>
  <c r="F75" i="1"/>
  <c r="G75" i="1"/>
  <c r="H75" i="1"/>
  <c r="I75" i="1"/>
  <c r="J75" i="1"/>
  <c r="K75" i="1"/>
  <c r="L75" i="1"/>
  <c r="M75" i="1"/>
  <c r="N75" i="1"/>
  <c r="D82" i="1"/>
  <c r="E82" i="1"/>
  <c r="F82" i="1"/>
  <c r="G82" i="1"/>
  <c r="H82" i="1"/>
  <c r="I82" i="1"/>
  <c r="J82" i="1"/>
  <c r="K82" i="1"/>
  <c r="L82" i="1"/>
  <c r="M82" i="1"/>
  <c r="N82" i="1"/>
  <c r="D89" i="1"/>
  <c r="E89" i="1"/>
  <c r="F89" i="1"/>
  <c r="G89" i="1"/>
  <c r="H89" i="1"/>
  <c r="I89" i="1"/>
  <c r="J89" i="1"/>
  <c r="K89" i="1"/>
  <c r="L89" i="1"/>
  <c r="M89" i="1"/>
  <c r="N89" i="1"/>
  <c r="D98" i="1"/>
  <c r="E98" i="1"/>
  <c r="F98" i="1"/>
  <c r="G98" i="1"/>
  <c r="H98" i="1"/>
  <c r="I98" i="1"/>
  <c r="J98" i="1"/>
  <c r="K98" i="1"/>
  <c r="L98" i="1"/>
  <c r="M98" i="1"/>
  <c r="N98" i="1"/>
  <c r="D105" i="1"/>
  <c r="E105" i="1"/>
  <c r="F105" i="1"/>
  <c r="G105" i="1"/>
  <c r="H105" i="1"/>
  <c r="I105" i="1"/>
  <c r="J105" i="1"/>
  <c r="K105" i="1"/>
  <c r="L105" i="1"/>
  <c r="M105" i="1"/>
  <c r="N105" i="1"/>
  <c r="D112" i="1"/>
  <c r="E112" i="1"/>
  <c r="F112" i="1"/>
  <c r="G112" i="1"/>
  <c r="H112" i="1"/>
  <c r="I112" i="1"/>
  <c r="J112" i="1"/>
  <c r="K112" i="1"/>
  <c r="L112" i="1"/>
  <c r="M112" i="1"/>
  <c r="N112" i="1"/>
  <c r="D119" i="1"/>
  <c r="E119" i="1"/>
  <c r="F119" i="1"/>
  <c r="G119" i="1"/>
  <c r="H119" i="1"/>
  <c r="I119" i="1"/>
  <c r="J119" i="1"/>
  <c r="K119" i="1"/>
  <c r="L119" i="1"/>
  <c r="M119" i="1"/>
  <c r="N119" i="1"/>
  <c r="D126" i="1"/>
  <c r="E126" i="1"/>
  <c r="F126" i="1"/>
  <c r="G126" i="1"/>
  <c r="H126" i="1"/>
  <c r="I126" i="1"/>
  <c r="J126" i="1"/>
  <c r="K126" i="1"/>
  <c r="L126" i="1"/>
  <c r="M126" i="1"/>
  <c r="N126" i="1"/>
  <c r="D133" i="1"/>
  <c r="E133" i="1"/>
  <c r="F133" i="1"/>
  <c r="G133" i="1"/>
  <c r="H133" i="1"/>
  <c r="I133" i="1"/>
  <c r="J133" i="1"/>
  <c r="K133" i="1"/>
  <c r="L133" i="1"/>
  <c r="M133" i="1"/>
  <c r="N133" i="1"/>
  <c r="D134" i="1"/>
  <c r="E134" i="1"/>
  <c r="F134" i="1"/>
  <c r="G134" i="1"/>
  <c r="H134" i="1"/>
  <c r="I134" i="1"/>
  <c r="J134" i="1"/>
  <c r="K134" i="1"/>
  <c r="L134" i="1"/>
  <c r="M134" i="1"/>
  <c r="M140" i="1" s="1"/>
  <c r="N134" i="1"/>
  <c r="D135" i="1"/>
  <c r="E135" i="1"/>
  <c r="F135" i="1"/>
  <c r="G135" i="1"/>
  <c r="H135" i="1"/>
  <c r="I135" i="1"/>
  <c r="J135" i="1"/>
  <c r="K135" i="1"/>
  <c r="L135" i="1"/>
  <c r="M135" i="1"/>
  <c r="N135" i="1"/>
  <c r="D136" i="1"/>
  <c r="E136" i="1"/>
  <c r="F136" i="1"/>
  <c r="G136" i="1"/>
  <c r="H136" i="1"/>
  <c r="I136" i="1"/>
  <c r="J136" i="1"/>
  <c r="K136" i="1"/>
  <c r="L136" i="1"/>
  <c r="M136" i="1"/>
  <c r="N136" i="1"/>
  <c r="D137" i="1"/>
  <c r="E137" i="1"/>
  <c r="F137" i="1"/>
  <c r="G137" i="1"/>
  <c r="H137" i="1"/>
  <c r="I137" i="1"/>
  <c r="J137" i="1"/>
  <c r="K137" i="1"/>
  <c r="K140" i="1" s="1"/>
  <c r="L137" i="1"/>
  <c r="M137" i="1"/>
  <c r="N137" i="1"/>
  <c r="D138" i="1"/>
  <c r="E138" i="1"/>
  <c r="F138" i="1"/>
  <c r="G138" i="1"/>
  <c r="H138" i="1"/>
  <c r="I138" i="1"/>
  <c r="J138" i="1"/>
  <c r="K138" i="1"/>
  <c r="L138" i="1"/>
  <c r="M138" i="1"/>
  <c r="N138" i="1"/>
  <c r="D139" i="1"/>
  <c r="E139" i="1"/>
  <c r="F139" i="1"/>
  <c r="F140" i="1" s="1"/>
  <c r="G139" i="1"/>
  <c r="H139" i="1"/>
  <c r="I139" i="1"/>
  <c r="J139" i="1"/>
  <c r="K139" i="1"/>
  <c r="L139" i="1"/>
  <c r="M139" i="1"/>
  <c r="N139" i="1"/>
  <c r="H142" i="7" l="1"/>
  <c r="H140" i="1"/>
  <c r="H141" i="1" s="1"/>
  <c r="N140" i="1"/>
  <c r="N141" i="1" s="1"/>
  <c r="E140" i="1"/>
  <c r="E141" i="1" s="1"/>
  <c r="G140" i="1"/>
  <c r="L140" i="1"/>
  <c r="G141" i="1"/>
  <c r="I140" i="1"/>
  <c r="I141" i="1" s="1"/>
  <c r="K141" i="1"/>
  <c r="L141" i="1"/>
  <c r="J140" i="1"/>
  <c r="J141" i="1" s="1"/>
  <c r="D140" i="1"/>
  <c r="D141" i="1" s="1"/>
  <c r="M141" i="1"/>
  <c r="F141" i="1"/>
  <c r="N142" i="1"/>
  <c r="E10" i="5"/>
  <c r="E16" i="5"/>
  <c r="E92" i="5" l="1"/>
  <c r="F92" i="5"/>
  <c r="G92" i="5"/>
  <c r="H92" i="5"/>
  <c r="I92" i="5"/>
  <c r="J92" i="5"/>
  <c r="K92" i="5"/>
  <c r="L92" i="5"/>
  <c r="M92" i="5"/>
  <c r="N92" i="5"/>
  <c r="E36" i="5"/>
  <c r="F36" i="5"/>
  <c r="G36" i="5"/>
  <c r="H36" i="5"/>
  <c r="I36" i="5"/>
  <c r="J36" i="5"/>
  <c r="K36" i="5"/>
  <c r="L36" i="5"/>
  <c r="M36" i="5"/>
  <c r="N36" i="5"/>
  <c r="O36" i="5"/>
  <c r="O129" i="5"/>
  <c r="N129" i="5"/>
  <c r="M129" i="5"/>
  <c r="L129" i="5"/>
  <c r="K129" i="5"/>
  <c r="J129" i="5"/>
  <c r="I129" i="5"/>
  <c r="H129" i="5"/>
  <c r="G129" i="5"/>
  <c r="F129" i="5"/>
  <c r="E129" i="5"/>
  <c r="O128" i="5"/>
  <c r="N128" i="5"/>
  <c r="M128" i="5"/>
  <c r="L128" i="5"/>
  <c r="K128" i="5"/>
  <c r="J128" i="5"/>
  <c r="I128" i="5"/>
  <c r="H128" i="5"/>
  <c r="G128" i="5"/>
  <c r="F128" i="5"/>
  <c r="E128" i="5"/>
  <c r="O127" i="5"/>
  <c r="N127" i="5"/>
  <c r="M127" i="5"/>
  <c r="L127" i="5"/>
  <c r="K127" i="5"/>
  <c r="J127" i="5"/>
  <c r="I127" i="5"/>
  <c r="H127" i="5"/>
  <c r="G127" i="5"/>
  <c r="F127" i="5"/>
  <c r="E127" i="5"/>
  <c r="O126" i="5"/>
  <c r="N126" i="5"/>
  <c r="M126" i="5"/>
  <c r="L126" i="5"/>
  <c r="K126" i="5"/>
  <c r="J126" i="5"/>
  <c r="I126" i="5"/>
  <c r="H126" i="5"/>
  <c r="G126" i="5"/>
  <c r="F126" i="5"/>
  <c r="E126" i="5"/>
  <c r="O125" i="5"/>
  <c r="N125" i="5"/>
  <c r="M125" i="5"/>
  <c r="L125" i="5"/>
  <c r="K125" i="5"/>
  <c r="J125" i="5"/>
  <c r="I125" i="5"/>
  <c r="H125" i="5"/>
  <c r="G125" i="5"/>
  <c r="F125" i="5"/>
  <c r="E125" i="5"/>
  <c r="O118" i="5"/>
  <c r="N118" i="5"/>
  <c r="M118" i="5"/>
  <c r="L118" i="5"/>
  <c r="K118" i="5"/>
  <c r="J118" i="5"/>
  <c r="I118" i="5"/>
  <c r="H118" i="5"/>
  <c r="G118" i="5"/>
  <c r="F118" i="5"/>
  <c r="E118" i="5"/>
  <c r="O112" i="5"/>
  <c r="N112" i="5"/>
  <c r="M112" i="5"/>
  <c r="L112" i="5"/>
  <c r="K112" i="5"/>
  <c r="J112" i="5"/>
  <c r="I112" i="5"/>
  <c r="H112" i="5"/>
  <c r="G112" i="5"/>
  <c r="F112" i="5"/>
  <c r="E112" i="5"/>
  <c r="O104" i="5"/>
  <c r="N104" i="5"/>
  <c r="M104" i="5"/>
  <c r="L104" i="5"/>
  <c r="K104" i="5"/>
  <c r="J104" i="5"/>
  <c r="I104" i="5"/>
  <c r="H104" i="5"/>
  <c r="G104" i="5"/>
  <c r="F104" i="5"/>
  <c r="E104" i="5"/>
  <c r="O98" i="5"/>
  <c r="N98" i="5"/>
  <c r="M98" i="5"/>
  <c r="L98" i="5"/>
  <c r="K98" i="5"/>
  <c r="J98" i="5"/>
  <c r="I98" i="5"/>
  <c r="H98" i="5"/>
  <c r="G98" i="5"/>
  <c r="F98" i="5"/>
  <c r="E98" i="5"/>
  <c r="O92" i="5"/>
  <c r="O86" i="5"/>
  <c r="N86" i="5"/>
  <c r="M86" i="5"/>
  <c r="L86" i="5"/>
  <c r="K86" i="5"/>
  <c r="J86" i="5"/>
  <c r="I86" i="5"/>
  <c r="H86" i="5"/>
  <c r="G86" i="5"/>
  <c r="F86" i="5"/>
  <c r="E86" i="5"/>
  <c r="O80" i="5"/>
  <c r="N80" i="5"/>
  <c r="M80" i="5"/>
  <c r="L80" i="5"/>
  <c r="K80" i="5"/>
  <c r="J80" i="5"/>
  <c r="I80" i="5"/>
  <c r="H80" i="5"/>
  <c r="G80" i="5"/>
  <c r="F80" i="5"/>
  <c r="E80" i="5"/>
  <c r="O74" i="5"/>
  <c r="N74" i="5"/>
  <c r="M74" i="5"/>
  <c r="L74" i="5"/>
  <c r="K74" i="5"/>
  <c r="J74" i="5"/>
  <c r="I74" i="5"/>
  <c r="H74" i="5"/>
  <c r="G74" i="5"/>
  <c r="F74" i="5"/>
  <c r="E74" i="5"/>
  <c r="O66" i="5"/>
  <c r="N66" i="5"/>
  <c r="M66" i="5"/>
  <c r="L66" i="5"/>
  <c r="K66" i="5"/>
  <c r="J66" i="5"/>
  <c r="I66" i="5"/>
  <c r="H66" i="5"/>
  <c r="G66" i="5"/>
  <c r="F66" i="5"/>
  <c r="O60" i="5"/>
  <c r="N60" i="5"/>
  <c r="L60" i="5"/>
  <c r="K60" i="5"/>
  <c r="J60" i="5"/>
  <c r="I60" i="5"/>
  <c r="H60" i="5"/>
  <c r="G60" i="5"/>
  <c r="F60" i="5"/>
  <c r="E60" i="5"/>
  <c r="O54" i="5"/>
  <c r="N54" i="5"/>
  <c r="M54" i="5"/>
  <c r="L54" i="5"/>
  <c r="K54" i="5"/>
  <c r="J54" i="5"/>
  <c r="H54" i="5"/>
  <c r="G54" i="5"/>
  <c r="F54" i="5"/>
  <c r="E54" i="5"/>
  <c r="O48" i="5"/>
  <c r="N48" i="5"/>
  <c r="M48" i="5"/>
  <c r="L48" i="5"/>
  <c r="K48" i="5"/>
  <c r="J48" i="5"/>
  <c r="I48" i="5"/>
  <c r="H48" i="5"/>
  <c r="G48" i="5"/>
  <c r="F48" i="5"/>
  <c r="E48" i="5"/>
  <c r="O42" i="5"/>
  <c r="N42" i="5"/>
  <c r="M42" i="5"/>
  <c r="L42" i="5"/>
  <c r="K42" i="5"/>
  <c r="J42" i="5"/>
  <c r="I42" i="5"/>
  <c r="H42" i="5"/>
  <c r="G42" i="5"/>
  <c r="F42" i="5"/>
  <c r="E42" i="5"/>
  <c r="O28" i="5"/>
  <c r="N28" i="5"/>
  <c r="M28" i="5"/>
  <c r="L28" i="5"/>
  <c r="K28" i="5"/>
  <c r="J28" i="5"/>
  <c r="I28" i="5"/>
  <c r="H28" i="5"/>
  <c r="G28" i="5"/>
  <c r="F28" i="5"/>
  <c r="E28" i="5"/>
  <c r="O22" i="5"/>
  <c r="N22" i="5"/>
  <c r="M22" i="5"/>
  <c r="L22" i="5"/>
  <c r="K22" i="5"/>
  <c r="J22" i="5"/>
  <c r="I22" i="5"/>
  <c r="H22" i="5"/>
  <c r="G22" i="5"/>
  <c r="F22" i="5"/>
  <c r="E22" i="5"/>
  <c r="O16" i="5"/>
  <c r="N16" i="5"/>
  <c r="M16" i="5"/>
  <c r="L16" i="5"/>
  <c r="K16" i="5"/>
  <c r="J16" i="5"/>
  <c r="I16" i="5"/>
  <c r="H16" i="5"/>
  <c r="G16" i="5"/>
  <c r="F16" i="5"/>
  <c r="O10" i="5"/>
  <c r="N10" i="5"/>
  <c r="M10" i="5"/>
  <c r="L10" i="5"/>
  <c r="K10" i="5"/>
  <c r="J10" i="5"/>
  <c r="I10" i="5"/>
  <c r="H10" i="5"/>
  <c r="G10" i="5"/>
  <c r="F10" i="5"/>
  <c r="O4" i="5"/>
  <c r="N4" i="5"/>
  <c r="M4" i="5"/>
  <c r="L4" i="5"/>
  <c r="K4" i="5"/>
  <c r="J4" i="5"/>
  <c r="I4" i="5"/>
  <c r="H4" i="5"/>
  <c r="G4" i="5"/>
  <c r="F4" i="5"/>
  <c r="E4" i="5"/>
  <c r="BD65" i="3"/>
  <c r="BC65" i="3"/>
  <c r="BB65" i="3"/>
  <c r="BA65" i="3"/>
  <c r="AZ65" i="3"/>
  <c r="AY65" i="3"/>
  <c r="AX65" i="3"/>
  <c r="AW65" i="3"/>
  <c r="AV65" i="3"/>
  <c r="AU65" i="3"/>
  <c r="AT65" i="3"/>
  <c r="BD64" i="3"/>
  <c r="BC64" i="3"/>
  <c r="BB64" i="3"/>
  <c r="BA64" i="3"/>
  <c r="AZ64" i="3"/>
  <c r="AY64" i="3"/>
  <c r="AX64" i="3"/>
  <c r="AW64" i="3"/>
  <c r="AV64" i="3"/>
  <c r="AU64" i="3"/>
  <c r="AT64" i="3"/>
  <c r="BD63" i="3"/>
  <c r="BC63" i="3"/>
  <c r="BB63" i="3"/>
  <c r="BA63" i="3"/>
  <c r="AZ63" i="3"/>
  <c r="AY63" i="3"/>
  <c r="AX63" i="3"/>
  <c r="AW63" i="3"/>
  <c r="AV63" i="3"/>
  <c r="AU63" i="3"/>
  <c r="AT63" i="3"/>
  <c r="BD62" i="3"/>
  <c r="BC62" i="3"/>
  <c r="BB62" i="3"/>
  <c r="BA62" i="3"/>
  <c r="AZ62" i="3"/>
  <c r="AY62" i="3"/>
  <c r="AX62" i="3"/>
  <c r="AW62" i="3"/>
  <c r="AV62" i="3"/>
  <c r="AU62" i="3"/>
  <c r="AT62" i="3"/>
  <c r="BD61" i="3"/>
  <c r="BC61" i="3"/>
  <c r="BB61" i="3"/>
  <c r="BA61" i="3"/>
  <c r="AZ61" i="3"/>
  <c r="AY61" i="3"/>
  <c r="AX61" i="3"/>
  <c r="AW61" i="3"/>
  <c r="AV61" i="3"/>
  <c r="AU61" i="3"/>
  <c r="AT61" i="3"/>
  <c r="BD60" i="3"/>
  <c r="BC60" i="3"/>
  <c r="BB60" i="3"/>
  <c r="BA60" i="3"/>
  <c r="AZ60" i="3"/>
  <c r="AY60" i="3"/>
  <c r="AX60" i="3"/>
  <c r="AW60" i="3"/>
  <c r="AV60" i="3"/>
  <c r="AU60" i="3"/>
  <c r="AT60" i="3"/>
  <c r="BD59" i="3"/>
  <c r="BC59" i="3"/>
  <c r="BB59" i="3"/>
  <c r="BA59" i="3"/>
  <c r="AZ59" i="3"/>
  <c r="AX59" i="3"/>
  <c r="AV59" i="3"/>
  <c r="AU59" i="3"/>
  <c r="AT59" i="3"/>
  <c r="BD52" i="3"/>
  <c r="BC52" i="3"/>
  <c r="BB52" i="3"/>
  <c r="BA52" i="3"/>
  <c r="AZ52" i="3"/>
  <c r="AY52" i="3"/>
  <c r="AX52" i="3"/>
  <c r="AW52" i="3"/>
  <c r="AV52" i="3"/>
  <c r="AU52" i="3"/>
  <c r="AT52" i="3"/>
  <c r="BD45" i="3"/>
  <c r="BC45" i="3"/>
  <c r="BB45" i="3"/>
  <c r="BA45" i="3"/>
  <c r="AZ45" i="3"/>
  <c r="AY45" i="3"/>
  <c r="AX45" i="3"/>
  <c r="AW45" i="3"/>
  <c r="AV45" i="3"/>
  <c r="AU45" i="3"/>
  <c r="AT45" i="3"/>
  <c r="BD38" i="3"/>
  <c r="BC38" i="3"/>
  <c r="BB38" i="3"/>
  <c r="BA38" i="3"/>
  <c r="AZ38" i="3"/>
  <c r="AY38" i="3"/>
  <c r="AX38" i="3"/>
  <c r="AW38" i="3"/>
  <c r="AV38" i="3"/>
  <c r="AU38" i="3"/>
  <c r="AT38" i="3"/>
  <c r="BD31" i="3"/>
  <c r="BC31" i="3"/>
  <c r="BB31" i="3"/>
  <c r="BA31" i="3"/>
  <c r="AZ31" i="3"/>
  <c r="AY31" i="3"/>
  <c r="AX31" i="3"/>
  <c r="AW31" i="3"/>
  <c r="AV31" i="3"/>
  <c r="AU31" i="3"/>
  <c r="AT31" i="3"/>
  <c r="BD24" i="3"/>
  <c r="BC24" i="3"/>
  <c r="BB24" i="3"/>
  <c r="BA24" i="3"/>
  <c r="AZ24" i="3"/>
  <c r="AY24" i="3"/>
  <c r="AX24" i="3"/>
  <c r="AW24" i="3"/>
  <c r="AV24" i="3"/>
  <c r="AU24" i="3"/>
  <c r="AT24" i="3"/>
  <c r="BD17" i="3"/>
  <c r="BC17" i="3"/>
  <c r="BB17" i="3"/>
  <c r="BA17" i="3"/>
  <c r="AZ17" i="3"/>
  <c r="AY17" i="3"/>
  <c r="AX17" i="3"/>
  <c r="AW17" i="3"/>
  <c r="AV17" i="3"/>
  <c r="AU17" i="3"/>
  <c r="AT17" i="3"/>
  <c r="BD10" i="3"/>
  <c r="BC10" i="3"/>
  <c r="BB10" i="3"/>
  <c r="BA10" i="3"/>
  <c r="AZ10" i="3"/>
  <c r="AY10" i="3"/>
  <c r="AX10" i="3"/>
  <c r="AW10" i="3"/>
  <c r="AV10" i="3"/>
  <c r="AU10" i="3"/>
  <c r="AT10" i="3"/>
  <c r="D10" i="2"/>
  <c r="E10" i="2"/>
  <c r="F10" i="2"/>
  <c r="G10" i="2"/>
  <c r="H10" i="2"/>
  <c r="I10" i="2"/>
  <c r="J10" i="2"/>
  <c r="K10" i="2"/>
  <c r="L10" i="2"/>
  <c r="M10" i="2"/>
  <c r="N10" i="2"/>
  <c r="D17" i="2"/>
  <c r="E17" i="2"/>
  <c r="F17" i="2"/>
  <c r="G17" i="2"/>
  <c r="H17" i="2"/>
  <c r="I17" i="2"/>
  <c r="J17" i="2"/>
  <c r="K17" i="2"/>
  <c r="L17" i="2"/>
  <c r="M17" i="2"/>
  <c r="N17" i="2"/>
  <c r="D24" i="2"/>
  <c r="E24" i="2"/>
  <c r="F24" i="2"/>
  <c r="G24" i="2"/>
  <c r="H24" i="2"/>
  <c r="I24" i="2"/>
  <c r="J24" i="2"/>
  <c r="K24" i="2"/>
  <c r="L24" i="2"/>
  <c r="M24" i="2"/>
  <c r="N24" i="2"/>
  <c r="D31" i="2"/>
  <c r="E31" i="2"/>
  <c r="F31" i="2"/>
  <c r="G31" i="2"/>
  <c r="H31" i="2"/>
  <c r="I31" i="2"/>
  <c r="J31" i="2"/>
  <c r="K31" i="2"/>
  <c r="L31" i="2"/>
  <c r="M31" i="2"/>
  <c r="N31" i="2"/>
  <c r="D38" i="2"/>
  <c r="E38" i="2"/>
  <c r="F38" i="2"/>
  <c r="G38" i="2"/>
  <c r="H38" i="2"/>
  <c r="I38" i="2"/>
  <c r="J38" i="2"/>
  <c r="K38" i="2"/>
  <c r="L38" i="2"/>
  <c r="M38" i="2"/>
  <c r="N38" i="2"/>
  <c r="D45" i="2"/>
  <c r="E45" i="2"/>
  <c r="F45" i="2"/>
  <c r="G45" i="2"/>
  <c r="H45" i="2"/>
  <c r="I45" i="2"/>
  <c r="J45" i="2"/>
  <c r="K45" i="2"/>
  <c r="L45" i="2"/>
  <c r="M45" i="2"/>
  <c r="N45" i="2"/>
  <c r="D54" i="2"/>
  <c r="E54" i="2"/>
  <c r="F54" i="2"/>
  <c r="H54" i="2"/>
  <c r="I54" i="2"/>
  <c r="J54" i="2"/>
  <c r="K54" i="2"/>
  <c r="L54" i="2"/>
  <c r="M54" i="2"/>
  <c r="N54" i="2"/>
  <c r="D61" i="2"/>
  <c r="E61" i="2"/>
  <c r="F61" i="2"/>
  <c r="H61" i="2"/>
  <c r="I61" i="2"/>
  <c r="J61" i="2"/>
  <c r="K61" i="2"/>
  <c r="L61" i="2"/>
  <c r="M61" i="2"/>
  <c r="N61" i="2"/>
  <c r="D68" i="2"/>
  <c r="E68" i="2"/>
  <c r="F68" i="2"/>
  <c r="H68" i="2"/>
  <c r="I68" i="2"/>
  <c r="J68" i="2"/>
  <c r="K68" i="2"/>
  <c r="L68" i="2"/>
  <c r="M68" i="2"/>
  <c r="N68" i="2"/>
  <c r="D75" i="2"/>
  <c r="E75" i="2"/>
  <c r="F75" i="2"/>
  <c r="G75" i="2"/>
  <c r="H75" i="2"/>
  <c r="I75" i="2"/>
  <c r="J75" i="2"/>
  <c r="K75" i="2"/>
  <c r="L75" i="2"/>
  <c r="M75" i="2"/>
  <c r="N75" i="2"/>
  <c r="D82" i="2"/>
  <c r="E82" i="2"/>
  <c r="F82" i="2"/>
  <c r="G82" i="2"/>
  <c r="H82" i="2"/>
  <c r="I82" i="2"/>
  <c r="J82" i="2"/>
  <c r="K82" i="2"/>
  <c r="L82" i="2"/>
  <c r="M82" i="2"/>
  <c r="N82" i="2"/>
  <c r="D89" i="2"/>
  <c r="E89" i="2"/>
  <c r="F89" i="2"/>
  <c r="H89" i="2"/>
  <c r="I89" i="2"/>
  <c r="K89" i="2"/>
  <c r="L89" i="2"/>
  <c r="M89" i="2"/>
  <c r="N89" i="2"/>
  <c r="D96" i="2"/>
  <c r="E96" i="2"/>
  <c r="F96" i="2"/>
  <c r="H96" i="2"/>
  <c r="I96" i="2"/>
  <c r="K96" i="2"/>
  <c r="L96" i="2"/>
  <c r="M96" i="2"/>
  <c r="N96" i="2"/>
  <c r="D97" i="2"/>
  <c r="E97" i="2"/>
  <c r="F97" i="2"/>
  <c r="G97" i="2"/>
  <c r="H97" i="2"/>
  <c r="I97" i="2"/>
  <c r="J97" i="2"/>
  <c r="K97" i="2"/>
  <c r="L97" i="2"/>
  <c r="M97" i="2"/>
  <c r="N97" i="2"/>
  <c r="D98" i="2"/>
  <c r="E98" i="2"/>
  <c r="F98" i="2"/>
  <c r="G98" i="2"/>
  <c r="H98" i="2"/>
  <c r="I98" i="2"/>
  <c r="J98" i="2"/>
  <c r="K98" i="2"/>
  <c r="L98" i="2"/>
  <c r="M98" i="2"/>
  <c r="N98" i="2"/>
  <c r="D99" i="2"/>
  <c r="E99" i="2"/>
  <c r="F99" i="2"/>
  <c r="G99" i="2"/>
  <c r="H99" i="2"/>
  <c r="I99" i="2"/>
  <c r="J99" i="2"/>
  <c r="K99" i="2"/>
  <c r="L99" i="2"/>
  <c r="M99" i="2"/>
  <c r="N99" i="2"/>
  <c r="D100" i="2"/>
  <c r="E100" i="2"/>
  <c r="F100" i="2"/>
  <c r="G100" i="2"/>
  <c r="H100" i="2"/>
  <c r="I100" i="2"/>
  <c r="J100" i="2"/>
  <c r="K100" i="2"/>
  <c r="L100" i="2"/>
  <c r="M100" i="2"/>
  <c r="N100" i="2"/>
  <c r="D101" i="2"/>
  <c r="E101" i="2"/>
  <c r="F101" i="2"/>
  <c r="G101" i="2"/>
  <c r="H101" i="2"/>
  <c r="I101" i="2"/>
  <c r="J101" i="2"/>
  <c r="K101" i="2"/>
  <c r="L101" i="2"/>
  <c r="M101" i="2"/>
  <c r="N101" i="2"/>
  <c r="D102" i="2"/>
  <c r="E102" i="2"/>
  <c r="F102" i="2"/>
  <c r="G102" i="2"/>
  <c r="H102" i="2"/>
  <c r="I102" i="2"/>
  <c r="J102" i="2"/>
  <c r="K102" i="2"/>
  <c r="L102" i="2"/>
  <c r="M102" i="2"/>
  <c r="N102" i="2"/>
  <c r="AY66" i="3" l="1"/>
  <c r="AY67" i="3" s="1"/>
  <c r="AT66" i="3"/>
  <c r="AT67" i="3" s="1"/>
  <c r="BD68" i="3" s="1"/>
  <c r="F124" i="5"/>
  <c r="F130" i="5" s="1"/>
  <c r="N124" i="5"/>
  <c r="N130" i="5" s="1"/>
  <c r="H124" i="5"/>
  <c r="H130" i="5" s="1"/>
  <c r="L124" i="5"/>
  <c r="L130" i="5" s="1"/>
  <c r="K124" i="5"/>
  <c r="M124" i="5"/>
  <c r="M130" i="5" s="1"/>
  <c r="I124" i="5"/>
  <c r="I130" i="5" s="1"/>
  <c r="J124" i="5"/>
  <c r="J130" i="5" s="1"/>
  <c r="G124" i="5"/>
  <c r="G130" i="5" s="1"/>
  <c r="O124" i="5"/>
  <c r="O130" i="5" s="1"/>
  <c r="E124" i="5"/>
  <c r="E130" i="5" s="1"/>
  <c r="K130" i="5"/>
  <c r="BB66" i="3"/>
  <c r="BB67" i="3" s="1"/>
  <c r="AV66" i="3"/>
  <c r="AV67" i="3" s="1"/>
  <c r="BD66" i="3"/>
  <c r="BD67" i="3" s="1"/>
  <c r="AX66" i="3"/>
  <c r="AX67" i="3" s="1"/>
  <c r="BA66" i="3"/>
  <c r="BA67" i="3" s="1"/>
  <c r="AZ66" i="3"/>
  <c r="AZ67" i="3" s="1"/>
  <c r="AU66" i="3"/>
  <c r="AU67" i="3" s="1"/>
  <c r="BC66" i="3"/>
  <c r="BC67" i="3" s="1"/>
  <c r="AW66" i="3"/>
  <c r="AW67" i="3" s="1"/>
  <c r="G103" i="2"/>
  <c r="G104" i="2" s="1"/>
  <c r="N103" i="2"/>
  <c r="N104" i="2" s="1"/>
  <c r="F103" i="2"/>
  <c r="F104" i="2" s="1"/>
  <c r="I103" i="2"/>
  <c r="I104" i="2" s="1"/>
  <c r="D103" i="2"/>
  <c r="D104" i="2" s="1"/>
  <c r="N105" i="2" s="1"/>
  <c r="H103" i="2"/>
  <c r="H104" i="2" s="1"/>
  <c r="E103" i="2"/>
  <c r="E104" i="2" s="1"/>
  <c r="M103" i="2"/>
  <c r="M104" i="2" s="1"/>
  <c r="K103" i="2"/>
  <c r="K104" i="2" s="1"/>
  <c r="J103" i="2"/>
  <c r="J104" i="2" s="1"/>
  <c r="L103" i="2"/>
  <c r="L104" i="2" s="1"/>
  <c r="O131" i="5" l="1"/>
  <c r="A1" i="5"/>
  <c r="E60" i="3" l="1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D61" i="3"/>
  <c r="D62" i="3"/>
  <c r="D63" i="3"/>
  <c r="D64" i="3"/>
  <c r="D65" i="3"/>
  <c r="D60" i="3"/>
  <c r="AR67" i="3" l="1"/>
  <c r="AS66" i="3"/>
  <c r="AS67" i="3" s="1"/>
  <c r="AQ66" i="3"/>
  <c r="AQ67" i="3" s="1"/>
  <c r="AP66" i="3"/>
  <c r="AP67" i="3" s="1"/>
  <c r="AO66" i="3"/>
  <c r="AO67" i="3" s="1"/>
  <c r="AN66" i="3"/>
  <c r="AN67" i="3" s="1"/>
  <c r="AM66" i="3"/>
  <c r="AM67" i="3" s="1"/>
  <c r="AL66" i="3"/>
  <c r="AL67" i="3" s="1"/>
  <c r="AK66" i="3"/>
  <c r="AK67" i="3" s="1"/>
  <c r="AJ66" i="3"/>
  <c r="AJ67" i="3" s="1"/>
  <c r="AI66" i="3"/>
  <c r="AI67" i="3" s="1"/>
  <c r="AH66" i="3"/>
  <c r="AH67" i="3" s="1"/>
  <c r="AG66" i="3"/>
  <c r="AG67" i="3" s="1"/>
  <c r="AF66" i="3"/>
  <c r="AF67" i="3" s="1"/>
  <c r="AE66" i="3"/>
  <c r="AE67" i="3" s="1"/>
  <c r="AD66" i="3"/>
  <c r="AD67" i="3" s="1"/>
  <c r="AC66" i="3"/>
  <c r="AC67" i="3" s="1"/>
  <c r="AB66" i="3"/>
  <c r="AB67" i="3" s="1"/>
  <c r="AA66" i="3"/>
  <c r="AA67" i="3" s="1"/>
  <c r="Z66" i="3"/>
  <c r="Z67" i="3" s="1"/>
  <c r="Y66" i="3"/>
  <c r="Y67" i="3" s="1"/>
  <c r="X66" i="3"/>
  <c r="X67" i="3" s="1"/>
  <c r="W66" i="3"/>
  <c r="W67" i="3" s="1"/>
  <c r="V66" i="3"/>
  <c r="V67" i="3" s="1"/>
  <c r="U66" i="3"/>
  <c r="U67" i="3" s="1"/>
  <c r="T66" i="3"/>
  <c r="T67" i="3" s="1"/>
  <c r="S66" i="3"/>
  <c r="S67" i="3" s="1"/>
  <c r="R66" i="3"/>
  <c r="R67" i="3" s="1"/>
  <c r="Q66" i="3"/>
  <c r="Q67" i="3" s="1"/>
  <c r="P66" i="3"/>
  <c r="P67" i="3" s="1"/>
  <c r="O66" i="3"/>
  <c r="O67" i="3" s="1"/>
  <c r="N66" i="3"/>
  <c r="N67" i="3" s="1"/>
  <c r="M66" i="3"/>
  <c r="M67" i="3" s="1"/>
  <c r="L66" i="3"/>
  <c r="L67" i="3" s="1"/>
  <c r="K66" i="3"/>
  <c r="K67" i="3" s="1"/>
  <c r="J66" i="3"/>
  <c r="J67" i="3" s="1"/>
  <c r="I66" i="3"/>
  <c r="I67" i="3" s="1"/>
  <c r="H66" i="3"/>
  <c r="H67" i="3" s="1"/>
  <c r="G66" i="3"/>
  <c r="G67" i="3" s="1"/>
  <c r="F66" i="3"/>
  <c r="F67" i="3" s="1"/>
  <c r="E66" i="3"/>
  <c r="E67" i="3" s="1"/>
  <c r="D66" i="3"/>
  <c r="D67" i="3" s="1"/>
  <c r="O68" i="3" l="1"/>
  <c r="AM68" i="3"/>
  <c r="AA68" i="3"/>
  <c r="AS59" i="3" l="1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1" i="3" l="1"/>
  <c r="A1" i="2"/>
  <c r="D10" i="3" l="1"/>
</calcChain>
</file>

<file path=xl/sharedStrings.xml><?xml version="1.0" encoding="utf-8"?>
<sst xmlns="http://schemas.openxmlformats.org/spreadsheetml/2006/main" count="1041" uniqueCount="173">
  <si>
    <t>№</t>
  </si>
  <si>
    <t xml:space="preserve">2 хоног </t>
  </si>
  <si>
    <t xml:space="preserve">4-6 хоног </t>
  </si>
  <si>
    <t xml:space="preserve">7 ба түүнээс дээш хоног </t>
  </si>
  <si>
    <t xml:space="preserve">Зүрх судасны кабинет </t>
  </si>
  <si>
    <t>Аудиграмм</t>
  </si>
  <si>
    <t xml:space="preserve">Өдөртөө </t>
  </si>
  <si>
    <t>Коагулограмм</t>
  </si>
  <si>
    <t xml:space="preserve">Хөнгөвчлөх эмчилгээ </t>
  </si>
  <si>
    <t xml:space="preserve">Туяа эмчилгээ </t>
  </si>
  <si>
    <t xml:space="preserve">Хими эмчилгээ </t>
  </si>
  <si>
    <t xml:space="preserve">Цээжний хөндийн мэс засал </t>
  </si>
  <si>
    <t xml:space="preserve">Элэг, цөс, нойр булчирхайн мэс засал </t>
  </si>
  <si>
    <t xml:space="preserve">Толгой, хүзүүний мэс засал </t>
  </si>
  <si>
    <t xml:space="preserve">Тархины цахилгаан бичлэг </t>
  </si>
  <si>
    <t xml:space="preserve">Мэдрэлийн мэс засал </t>
  </si>
  <si>
    <t xml:space="preserve">Үзлэгийн кабинетын нэр  </t>
  </si>
  <si>
    <t xml:space="preserve">Үзүүлэлт </t>
  </si>
  <si>
    <t xml:space="preserve">1 хоног </t>
  </si>
  <si>
    <t xml:space="preserve">3 хоног </t>
  </si>
  <si>
    <t xml:space="preserve"> 1 сар</t>
  </si>
  <si>
    <t xml:space="preserve">2 сар </t>
  </si>
  <si>
    <t xml:space="preserve">Мэс заслын кабинет </t>
  </si>
  <si>
    <t xml:space="preserve">Нүдний кабинет </t>
  </si>
  <si>
    <t xml:space="preserve">Чих хамар хоолой </t>
  </si>
  <si>
    <t xml:space="preserve">Бөөрний кабинет </t>
  </si>
  <si>
    <t xml:space="preserve">Уламжлалт  эмчилгээний  кабинет </t>
  </si>
  <si>
    <t xml:space="preserve">Уушгины кабинет </t>
  </si>
  <si>
    <t xml:space="preserve">Мэдрэлийн  кабинет </t>
  </si>
  <si>
    <t xml:space="preserve">Булчирхай судлал </t>
  </si>
  <si>
    <t xml:space="preserve">Урологи </t>
  </si>
  <si>
    <t xml:space="preserve">Хоол боловсруулах эрхтэн судлал </t>
  </si>
  <si>
    <t xml:space="preserve">Эмэгтэйчүүд судлалын кабинет </t>
  </si>
  <si>
    <t xml:space="preserve">Рентген зураг </t>
  </si>
  <si>
    <t xml:space="preserve">Зүрхний цахилгаан бичлэг  </t>
  </si>
  <si>
    <t xml:space="preserve">Эхо </t>
  </si>
  <si>
    <t xml:space="preserve">Эндоскопи </t>
  </si>
  <si>
    <t xml:space="preserve">Холтер </t>
  </si>
  <si>
    <t xml:space="preserve">Допплеро-графи </t>
  </si>
  <si>
    <t xml:space="preserve">Эмгэг  сэтгэл судлал </t>
  </si>
  <si>
    <t xml:space="preserve">Нүдний уг харах </t>
  </si>
  <si>
    <t xml:space="preserve">3-6 хоног </t>
  </si>
  <si>
    <t xml:space="preserve">7-14хоног </t>
  </si>
  <si>
    <t xml:space="preserve">15ба түүнээс дээш </t>
  </si>
  <si>
    <t xml:space="preserve">Бактерлоги </t>
  </si>
  <si>
    <t xml:space="preserve">Биохими </t>
  </si>
  <si>
    <t xml:space="preserve">Цусны шинжилгээ </t>
  </si>
  <si>
    <t xml:space="preserve">Шээсний шинжилгээ </t>
  </si>
  <si>
    <t xml:space="preserve">Иммунологи </t>
  </si>
  <si>
    <t xml:space="preserve">Серилоги </t>
  </si>
  <si>
    <t xml:space="preserve">Цитологи </t>
  </si>
  <si>
    <t xml:space="preserve">Бөөр судлалын тасаг </t>
  </si>
  <si>
    <t>Стрессийн шалтгаант сэтгэцийн эмгэг судлал</t>
  </si>
  <si>
    <t>Ор хүлээж байгаа  өвчтний тоо</t>
  </si>
  <si>
    <t xml:space="preserve">1-3 хоног </t>
  </si>
  <si>
    <t xml:space="preserve">15-30 хоног </t>
  </si>
  <si>
    <t xml:space="preserve">1 сараас  дээш </t>
  </si>
  <si>
    <t xml:space="preserve">Эрсдэлтэй жирэмсэн судлалын тасаг </t>
  </si>
  <si>
    <t xml:space="preserve">Эмэгтэйчүүд-ийн  эмгэг судлалын тасаг </t>
  </si>
  <si>
    <t xml:space="preserve">7-14 хоног </t>
  </si>
  <si>
    <t xml:space="preserve">Захын судасны эхо </t>
  </si>
  <si>
    <t xml:space="preserve">Радио-иммунологи </t>
  </si>
  <si>
    <t xml:space="preserve">Бүгд </t>
  </si>
  <si>
    <t xml:space="preserve">Үүнээс </t>
  </si>
  <si>
    <t xml:space="preserve">3 сар </t>
  </si>
  <si>
    <t xml:space="preserve"> 4 сар</t>
  </si>
  <si>
    <t xml:space="preserve"> 5 сар</t>
  </si>
  <si>
    <t xml:space="preserve"> 6 сар</t>
  </si>
  <si>
    <t>MRI/CT</t>
  </si>
  <si>
    <t>7 сар</t>
  </si>
  <si>
    <t xml:space="preserve"> 7 сар</t>
  </si>
  <si>
    <t xml:space="preserve"> 8 сар</t>
  </si>
  <si>
    <t xml:space="preserve"> 3 сар</t>
  </si>
  <si>
    <t xml:space="preserve"> 9 сар</t>
  </si>
  <si>
    <t xml:space="preserve"> 10 сар</t>
  </si>
  <si>
    <t xml:space="preserve"> 11 сар</t>
  </si>
  <si>
    <t xml:space="preserve"> 12 сар</t>
  </si>
  <si>
    <t>.</t>
  </si>
  <si>
    <t>НИЙТ</t>
  </si>
  <si>
    <t>Хүлээгдэлийн хувь</t>
  </si>
  <si>
    <t>Төв эмнэлэг, тусгай мэргэжлийн төвүүдийн 2017 оны 1 сарын 26 - 2022 оны 02 сарын 28  хүлээгдлийн мэдээ</t>
  </si>
  <si>
    <t>Хэвтүүлэн эмчлэх тасгуудын хүлээгдлийн хугацаа</t>
  </si>
  <si>
    <t>Мэдээний хамрах хугацаа: 2022.02.24-ны байдлаар</t>
  </si>
  <si>
    <t>Үзүүлэлт</t>
  </si>
  <si>
    <t>Хавдрын мэс заслын клиник</t>
  </si>
  <si>
    <t>Хавдрын өвөрмөц эмчилгээний клиник</t>
  </si>
  <si>
    <t>Хавдрын яаралтай тусламжийн клиник</t>
  </si>
  <si>
    <t>Хүний тоо</t>
  </si>
  <si>
    <t>ЕМЗ</t>
  </si>
  <si>
    <t>ЭЦНБ</t>
  </si>
  <si>
    <t>ТХМЗ</t>
  </si>
  <si>
    <t>ЦХМЗ</t>
  </si>
  <si>
    <t>ЭММТ</t>
  </si>
  <si>
    <t>Туяа</t>
  </si>
  <si>
    <t>Өдрийн туяа</t>
  </si>
  <si>
    <t>Хими</t>
  </si>
  <si>
    <t>Өдрийн хими</t>
  </si>
  <si>
    <t>Эрчимт</t>
  </si>
  <si>
    <t>Хөнгөвчлөх</t>
  </si>
  <si>
    <t>Ангио
графи</t>
  </si>
  <si>
    <t>Дуран</t>
  </si>
  <si>
    <t>Орны тоо</t>
  </si>
  <si>
    <t>Одоо байгаа өвчтөний тоо</t>
  </si>
  <si>
    <t>Шилжилт хөдөлгөөн</t>
  </si>
  <si>
    <t>Шинээр хэвтсэн</t>
  </si>
  <si>
    <t>Үүнээс</t>
  </si>
  <si>
    <t>Амбулаториос</t>
  </si>
  <si>
    <t>Яаралтай тусламжаар</t>
  </si>
  <si>
    <t>Бусад</t>
  </si>
  <si>
    <t>Амбулаториор хэвтсэн өвчтний тоо</t>
  </si>
  <si>
    <t>1-3 хоног</t>
  </si>
  <si>
    <t>3-6 хоног</t>
  </si>
  <si>
    <t>7-14  хоног</t>
  </si>
  <si>
    <t xml:space="preserve">15 ба түүнээс дээш </t>
  </si>
  <si>
    <t>Хэвтэх ор хүлээж байгаа  өвчтний тоо</t>
  </si>
  <si>
    <t>15-30 хоног</t>
  </si>
  <si>
    <t>1-сараас дээш</t>
  </si>
  <si>
    <t>Тайлбар:</t>
  </si>
  <si>
    <t>ХСҮТ нь яаралтай тусламжаар өдөрт дунджаар 10 өвчтөн ирдэг, нийт ирж буй үйлчлүүлэгчдийн 98% нь хорт хавдрын хожуу шатандаа орсон өвчтөнүүд байдаг ба үүнээс хэвтэх шаардлагатай өвчтөнүүдийг хөнгөвчлөх болон бусад мэс заслын тасгуудад хэвтүүлдэг учир орны зөрүүтэй байдал үүсдэг.</t>
  </si>
  <si>
    <t>Химийн тасгаар өвчтөн  14-21 хоногийн давтамжтай “товлолт” эмчилгээнд  хамрагддаг тул хүлээгдэлтэй харагдаж байна</t>
  </si>
  <si>
    <t>Ангиографийн тасаг нь өдөрт дунджаар 10 өвчтөнд ажилбар хийдэг ба тус тасгийн дундаж ор хоног 1.6 тул ажилбар хийлгэхээр хүлээж буй өвчтөний тоо их байна.</t>
  </si>
  <si>
    <t xml:space="preserve">Туяа эмчилгээний тасаг нь өвөрмөц үйл ажиллагаатай бөгөөд хэвтэн эмчлүүлэхээсээ өмнө туяа эмчилгээний төлөвлөлт хийгддэг бөгөөд энэ үйл ажиллагааны хүлээгдэл нь ажлын 15 хоног байна. Төлөвлөлт хийгдэж дууссанаас хойш 4-5 хоногийн дараа хэвтэж эмчилгээ эхэлдэг болно. </t>
  </si>
  <si>
    <t xml:space="preserve">Амбулаторийн үзлэгийн хүлээгдлийн хугацаа </t>
  </si>
  <si>
    <t>Үзлэгийн кабинетийн 
 нэр</t>
  </si>
  <si>
    <t xml:space="preserve">Хүний тоо </t>
  </si>
  <si>
    <t xml:space="preserve">Анх удаагаа үзүүлэхээр хүлээж байгаа </t>
  </si>
  <si>
    <t xml:space="preserve">Давтан үзлэг хүлээж байгаа </t>
  </si>
  <si>
    <t xml:space="preserve">Нийт </t>
  </si>
  <si>
    <t>Ерөнхий мэс засал    1. 2</t>
  </si>
  <si>
    <t>Ажиллавал зохих үзлэгийн эмчийн тоо</t>
  </si>
  <si>
    <t>Үүнээс ажилласан эмчийн тоо</t>
  </si>
  <si>
    <t>Амбулаторид анх удаа үзүүлэхээр дугаар авсан үйлчлүүлэгчийн тоо</t>
  </si>
  <si>
    <t>Хүлээгдлийн хугацаа</t>
  </si>
  <si>
    <t>өдөртөө</t>
  </si>
  <si>
    <t>1  хоног</t>
  </si>
  <si>
    <t>2 хоног</t>
  </si>
  <si>
    <t>3  хоног</t>
  </si>
  <si>
    <t>4-6 хоног</t>
  </si>
  <si>
    <t xml:space="preserve">7 ба түүнээс дээш  </t>
  </si>
  <si>
    <t>Зүрх судас 1.2</t>
  </si>
  <si>
    <t>Сэргээн засах</t>
  </si>
  <si>
    <t>Толгой хүзүүний мэс засал 1-2</t>
  </si>
  <si>
    <t>Хими-1-2</t>
  </si>
  <si>
    <t>Хөнгөвчлөх /гэрийн дуудлагын үзлэг/</t>
  </si>
  <si>
    <t>Цээжний хөндийн мэс засал</t>
  </si>
  <si>
    <t>Элэг цөс, нойр булчирхай 2.3</t>
  </si>
  <si>
    <t>Гепатологи</t>
  </si>
  <si>
    <t xml:space="preserve">Ангиографи </t>
  </si>
  <si>
    <t>Эмэгтэйчүүдийн мэс засал 1-3</t>
  </si>
  <si>
    <t>Ерөнхий хавдар судлал</t>
  </si>
  <si>
    <t>Хөхний төв</t>
  </si>
  <si>
    <t>Нийт</t>
  </si>
  <si>
    <r>
      <rPr>
        <b/>
        <u/>
        <sz val="10"/>
        <color indexed="8"/>
        <rFont val="Arial"/>
        <family val="2"/>
        <charset val="204"/>
      </rPr>
      <t>Тайлбар:</t>
    </r>
    <r>
      <rPr>
        <sz val="10"/>
        <color indexed="8"/>
        <rFont val="Arial"/>
        <family val="2"/>
        <charset val="204"/>
      </rPr>
      <t xml:space="preserve">
</t>
    </r>
  </si>
  <si>
    <t>ХСҮТ нь нийт 21 кабинеттэйгаар амбулаторийн үзлэг хийдэг. Үүнээс сэтгэл зүйч, хоол зүйч нь хэвтэн эмчлүүлэгч, тэдний ар гэрийнхэнд зөвлөгөө өгдөг ба хими-2 кабинет нь амбулаторит давтан үзлэг буюу хяналтын өвчтөнүүдийн үзлэг хийдэг.</t>
  </si>
  <si>
    <r>
      <t xml:space="preserve">Амбулаторит хүлээгдэж буй үйлчлүүлэгчдийн тоонд ХСҮТ-н </t>
    </r>
    <r>
      <rPr>
        <sz val="10"/>
        <color indexed="30"/>
        <rFont val="Arial"/>
        <family val="2"/>
        <charset val="204"/>
      </rPr>
      <t>амбулаториор анх удаа тус төвд үзүүлэхээр</t>
    </r>
    <r>
      <rPr>
        <sz val="10"/>
        <color indexed="8"/>
        <rFont val="Arial"/>
        <family val="2"/>
        <charset val="204"/>
      </rPr>
      <t xml:space="preserve"> ирсэн болон онош батлах зорилгоор давтан үзлэгт бүртгүүлсэн үйлчлүүлэгчдийн мэдээлэлд үндэслэн хүлээгдлийн мэдээг гаргав.</t>
    </r>
  </si>
  <si>
    <t xml:space="preserve">Онош тодруулах хэд хэдэн шинжилгээ хийлгэсний дараа дахин эмчид үзүүлж онош бүрэн тавигддаг тул өвчтөн оношоо бүрэн тавиулахын тулд давтан үзлэгт бүртгүүлж давтан үзлэгт ордог. </t>
  </si>
  <si>
    <t>Оношилгооны хүлээгдлийн хугацаа</t>
  </si>
  <si>
    <t>Бүдүүн шулуун гэдэсний дуран 1-2</t>
  </si>
  <si>
    <t>Оношилгоонд анх удаа үзүүлэхээр дугаар авсан үйлчлүүлэгчийн тоо</t>
  </si>
  <si>
    <t>КТГ</t>
  </si>
  <si>
    <t>Маммографи</t>
  </si>
  <si>
    <t>Рентген харалт</t>
  </si>
  <si>
    <t>Уушигны дуран 1-2</t>
  </si>
  <si>
    <t>Ходоодны дуран 1-3</t>
  </si>
  <si>
    <t>ЭХО 1-3</t>
  </si>
  <si>
    <t>Бамбайн эхо</t>
  </si>
  <si>
    <t>Зүрхний бичлэг 1.2</t>
  </si>
  <si>
    <t xml:space="preserve">Тайлбар: Рентген аппарат эвдрэлтэй, байгаа тул хүлээгдэлтэй, уушигны дурангийн аппарат эвдрэлтэй тул ажиллахгүй байна. Дурангийн 4 эмч ажиллахаас 1 эмч эхийн чөлөөтэй байна.  </t>
  </si>
  <si>
    <t>Хүлээгдлийн мэдээтэй танилцсан: ЭТҮЭДЗ                             С.Хүрэлсүх</t>
  </si>
  <si>
    <t>Хянасан: ЭЗТА-ны дарга                                                       Б.Дэнсмаа</t>
  </si>
  <si>
    <t>Нэгтгэсэн: Дүн бүртгэлийн их эмч                             С.Түвшингэрэл</t>
  </si>
  <si>
    <t>Мэдээний хамрах хугацаа: 2022.01.27-ны байдлаар</t>
  </si>
  <si>
    <t>ХСҮТ-н лаборатори хүлээгдэлгүй ажиллаж байна.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</si>
</sst>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7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color rgb="FF7030A0"/>
      <name val="Arial Mon"/>
      <family val="2"/>
    </font>
    <font>
      <sz val="11"/>
      <color rgb="FF0070C0"/>
      <name val="Arial"/>
      <family val="2"/>
      <charset val="204"/>
    </font>
    <font>
      <b/>
      <sz val="11"/>
      <color rgb="FF0070C0"/>
      <name val="Arial Mon"/>
      <family val="2"/>
    </font>
    <font>
      <b/>
      <sz val="11"/>
      <color rgb="FFFF0000"/>
      <name val="Arial Mon"/>
      <family val="2"/>
    </font>
    <font>
      <sz val="8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7030A0"/>
      <name val="Arial Mon"/>
      <family val="2"/>
    </font>
    <font>
      <sz val="11"/>
      <color theme="1"/>
      <name val="Arial Mon"/>
      <family val="2"/>
    </font>
    <font>
      <sz val="11"/>
      <name val="Arial Mon"/>
      <family val="2"/>
    </font>
    <font>
      <sz val="11"/>
      <color rgb="FF7030A0"/>
      <name val="Arial"/>
      <family val="2"/>
      <charset val="204"/>
    </font>
    <font>
      <sz val="11"/>
      <color rgb="FF000000"/>
      <name val="Arial"/>
      <family val="2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3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70C0"/>
      <name val="Arial"/>
      <family val="2"/>
      <charset val="204"/>
    </font>
    <font>
      <sz val="7"/>
      <color rgb="FF0070C0"/>
      <name val="Arial"/>
      <family val="2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2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0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horizontal="center" vertical="top"/>
    </xf>
    <xf numFmtId="164" fontId="9" fillId="0" borderId="1" xfId="0" applyNumberFormat="1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" fontId="20" fillId="0" borderId="6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1" fontId="26" fillId="0" borderId="6" xfId="0" applyNumberFormat="1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1" fontId="17" fillId="0" borderId="0" xfId="0" applyNumberFormat="1" applyFont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6" borderId="1" xfId="0" applyFont="1" applyFill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17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36" fillId="0" borderId="5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textRotation="90" wrapText="1"/>
    </xf>
    <xf numFmtId="0" fontId="36" fillId="0" borderId="11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right" vertical="center" wrapText="1"/>
    </xf>
    <xf numFmtId="0" fontId="40" fillId="0" borderId="6" xfId="0" applyFont="1" applyBorder="1" applyAlignment="1">
      <alignment horizontal="right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0" fontId="40" fillId="0" borderId="10" xfId="0" applyFont="1" applyBorder="1" applyAlignment="1">
      <alignment horizontal="center" vertical="center" textRotation="90" wrapText="1"/>
    </xf>
    <xf numFmtId="0" fontId="40" fillId="0" borderId="1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center" vertical="center" textRotation="90" wrapText="1"/>
    </xf>
    <xf numFmtId="0" fontId="40" fillId="0" borderId="5" xfId="0" applyFont="1" applyBorder="1" applyAlignment="1">
      <alignment vertical="center" wrapText="1"/>
    </xf>
    <xf numFmtId="0" fontId="40" fillId="0" borderId="6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textRotation="90" wrapText="1"/>
    </xf>
    <xf numFmtId="0" fontId="41" fillId="0" borderId="1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44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45" fillId="0" borderId="5" xfId="0" applyFont="1" applyBorder="1" applyAlignment="1">
      <alignment vertical="center" wrapText="1"/>
    </xf>
    <xf numFmtId="0" fontId="45" fillId="0" borderId="12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right" vertical="center" wrapText="1"/>
    </xf>
    <xf numFmtId="0" fontId="44" fillId="0" borderId="12" xfId="0" applyFont="1" applyBorder="1" applyAlignment="1">
      <alignment horizontal="right" vertical="center" wrapText="1"/>
    </xf>
    <xf numFmtId="0" fontId="44" fillId="0" borderId="6" xfId="0" applyFont="1" applyBorder="1" applyAlignment="1">
      <alignment horizontal="right" vertical="center" wrapText="1"/>
    </xf>
    <xf numFmtId="0" fontId="44" fillId="0" borderId="10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46" fillId="0" borderId="10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textRotation="90" wrapText="1"/>
    </xf>
    <xf numFmtId="0" fontId="45" fillId="0" borderId="11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0" fontId="45" fillId="0" borderId="9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12" xfId="0" applyFont="1" applyBorder="1" applyAlignment="1">
      <alignment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right" vertical="center" wrapText="1"/>
    </xf>
    <xf numFmtId="0" fontId="47" fillId="0" borderId="12" xfId="0" applyFont="1" applyBorder="1" applyAlignment="1">
      <alignment horizontal="right" vertical="center" wrapText="1"/>
    </xf>
    <xf numFmtId="0" fontId="47" fillId="0" borderId="6" xfId="0" applyFont="1" applyBorder="1" applyAlignment="1">
      <alignment horizontal="right" vertical="center" wrapText="1"/>
    </xf>
    <xf numFmtId="0" fontId="48" fillId="0" borderId="10" xfId="0" applyFont="1" applyBorder="1" applyAlignment="1">
      <alignment horizontal="center" vertical="center" textRotation="90" wrapText="1"/>
    </xf>
    <xf numFmtId="0" fontId="47" fillId="0" borderId="1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center" vertical="center" textRotation="90" wrapText="1"/>
    </xf>
    <xf numFmtId="0" fontId="47" fillId="0" borderId="5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4" fillId="0" borderId="4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textRotation="90" wrapText="1"/>
    </xf>
    <xf numFmtId="0" fontId="41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9834856025155363E-3"/>
                  <c:y val="-0.176715514727325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'УХТЭ амбулатори'!$D$141:$D$141</c:f>
              <c:numCache>
                <c:formatCode>0.0</c:formatCode>
                <c:ptCount val="1"/>
                <c:pt idx="0">
                  <c:v>31.898734177215193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5E-4575-95F2-334FD602F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0480"/>
        <c:axId val="413434240"/>
      </c:lineChart>
      <c:catAx>
        <c:axId val="210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34240"/>
        <c:crosses val="autoZero"/>
        <c:auto val="1"/>
        <c:lblAlgn val="ctr"/>
        <c:lblOffset val="100"/>
        <c:noMultiLvlLbl val="0"/>
      </c:catAx>
      <c:valAx>
        <c:axId val="4134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'УХТЭ оношлогоо'!$A$104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6.2359990017832462E-3"/>
                  <c:y val="-0.18720180810731993"/>
                </c:manualLayout>
              </c:layout>
              <c:numFmt formatCode="General" sourceLinked="0"/>
            </c:trendlineLbl>
          </c:trendline>
          <c:val>
            <c:numRef>
              <c:f>'УХТЭ оношлогоо'!$B$104:$D$104</c:f>
              <c:numCache>
                <c:formatCode>General</c:formatCode>
                <c:ptCount val="3"/>
                <c:pt idx="2" formatCode="0.0">
                  <c:v>40.809968847352025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A-4142-BC4F-2E934CAE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52800"/>
        <c:axId val="413854336"/>
      </c:lineChart>
      <c:catAx>
        <c:axId val="41385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3854336"/>
        <c:crosses val="autoZero"/>
        <c:auto val="1"/>
        <c:lblAlgn val="ctr"/>
        <c:lblOffset val="100"/>
        <c:noMultiLvlLbl val="0"/>
      </c:catAx>
      <c:valAx>
        <c:axId val="41385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8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'УХТЭ лабораторын шинжилгээ'!$A$67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val>
            <c:numRef>
              <c:f>'УХТЭ лабораторын шинжилгээ'!$B$67:$AT$67</c:f>
              <c:numCache>
                <c:formatCode>General</c:formatCode>
                <c:ptCount val="45"/>
                <c:pt idx="2" formatCode="0.0">
                  <c:v>52.688172043010752</c:v>
                </c:pt>
                <c:pt idx="3" formatCode="0.0">
                  <c:v>36.571428571428569</c:v>
                </c:pt>
                <c:pt idx="4" formatCode="0.0">
                  <c:v>79.481865284974091</c:v>
                </c:pt>
                <c:pt idx="5" formatCode="0.0">
                  <c:v>53.729281767955804</c:v>
                </c:pt>
                <c:pt idx="6" formatCode="0.0">
                  <c:v>49.792099792099791</c:v>
                </c:pt>
                <c:pt idx="7" formatCode="0.0">
                  <c:v>43.63411619283066</c:v>
                </c:pt>
                <c:pt idx="8" formatCode="0.0">
                  <c:v>51.087902523933856</c:v>
                </c:pt>
                <c:pt idx="9" formatCode="0.0">
                  <c:v>51.637554585152834</c:v>
                </c:pt>
                <c:pt idx="10" formatCode="0.0">
                  <c:v>47.900968783638319</c:v>
                </c:pt>
                <c:pt idx="11" formatCode="0.0">
                  <c:v>52.471083070452153</c:v>
                </c:pt>
                <c:pt idx="12" formatCode="0.0">
                  <c:v>48.512585812356981</c:v>
                </c:pt>
                <c:pt idx="13" formatCode="0.0">
                  <c:v>80</c:v>
                </c:pt>
                <c:pt idx="14" formatCode="0.0">
                  <c:v>56.845238095238095</c:v>
                </c:pt>
                <c:pt idx="15" formatCode="0.0">
                  <c:v>45.778145695364238</c:v>
                </c:pt>
                <c:pt idx="16" formatCode="0.0">
                  <c:v>45.121951219512198</c:v>
                </c:pt>
                <c:pt idx="17" formatCode="0.0">
                  <c:v>55.496828752642699</c:v>
                </c:pt>
                <c:pt idx="18" formatCode="0.0">
                  <c:v>60.268317853457177</c:v>
                </c:pt>
                <c:pt idx="19" formatCode="0.0">
                  <c:v>54.885654885654887</c:v>
                </c:pt>
                <c:pt idx="20" formatCode="0.0">
                  <c:v>65.32125205930808</c:v>
                </c:pt>
                <c:pt idx="21" formatCode="0.0">
                  <c:v>58.752515090543255</c:v>
                </c:pt>
                <c:pt idx="22" formatCode="0.0">
                  <c:v>74.063400576368878</c:v>
                </c:pt>
                <c:pt idx="23" formatCode="0.0">
                  <c:v>77.536231884057969</c:v>
                </c:pt>
                <c:pt idx="24" formatCode="0.0">
                  <c:v>69.67699406723797</c:v>
                </c:pt>
                <c:pt idx="25" formatCode="0.0">
                  <c:v>55.45023696682464</c:v>
                </c:pt>
                <c:pt idx="26" formatCode="0.0">
                  <c:v>60.101010101010097</c:v>
                </c:pt>
                <c:pt idx="27" formatCode="0.0">
                  <c:v>63.057790782735921</c:v>
                </c:pt>
                <c:pt idx="28" formatCode="0.0">
                  <c:v>73.769287288758264</c:v>
                </c:pt>
                <c:pt idx="29" formatCode="0.0">
                  <c:v>61.723446893787568</c:v>
                </c:pt>
                <c:pt idx="30" formatCode="0.0">
                  <c:v>87.339268051434232</c:v>
                </c:pt>
                <c:pt idx="31" formatCode="0.0">
                  <c:v>69.214131218457098</c:v>
                </c:pt>
                <c:pt idx="32" formatCode="0.0">
                  <c:v>73.529411764705884</c:v>
                </c:pt>
                <c:pt idx="33" formatCode="0.0">
                  <c:v>75.411334552102375</c:v>
                </c:pt>
                <c:pt idx="34" formatCode="0.0">
                  <c:v>66.886171213546561</c:v>
                </c:pt>
                <c:pt idx="35" formatCode="0.0">
                  <c:v>59.627906976744185</c:v>
                </c:pt>
                <c:pt idx="36" formatCode="0.0">
                  <c:v>39.463601532567047</c:v>
                </c:pt>
                <c:pt idx="37" formatCode="0.0">
                  <c:v>68.402777777777786</c:v>
                </c:pt>
                <c:pt idx="38" formatCode="0.0">
                  <c:v>62.306368330464714</c:v>
                </c:pt>
                <c:pt idx="39" formatCode="0.0">
                  <c:v>42.706131078224104</c:v>
                </c:pt>
                <c:pt idx="40" formatCode="0.0">
                  <c:v>10.463861920172599</c:v>
                </c:pt>
                <c:pt idx="41" formatCode="0.0">
                  <c:v>17.216117216117215</c:v>
                </c:pt>
                <c:pt idx="42" formatCode="0.0">
                  <c:v>50</c:v>
                </c:pt>
                <c:pt idx="43" formatCode="0.0">
                  <c:v>3.8669064748201443</c:v>
                </c:pt>
                <c:pt idx="44" formatCode="0.0">
                  <c:v>19.587628865979383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A-4D49-84DB-26D62E9A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170112"/>
        <c:axId val="414171904"/>
      </c:lineChart>
      <c:catAx>
        <c:axId val="4141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14171904"/>
        <c:crosses val="autoZero"/>
        <c:auto val="1"/>
        <c:lblAlgn val="ctr"/>
        <c:lblOffset val="100"/>
        <c:noMultiLvlLbl val="0"/>
      </c:catAx>
      <c:valAx>
        <c:axId val="41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17011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142</xdr:row>
      <xdr:rowOff>152400</xdr:rowOff>
    </xdr:from>
    <xdr:to>
      <xdr:col>3</xdr:col>
      <xdr:colOff>69273</xdr:colOff>
      <xdr:row>161</xdr:row>
      <xdr:rowOff>40822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099D6-AC96-4DBA-B704-7D90200A8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106</xdr:row>
      <xdr:rowOff>43543</xdr:rowOff>
    </xdr:from>
    <xdr:to>
      <xdr:col>3</xdr:col>
      <xdr:colOff>103909</xdr:colOff>
      <xdr:row>123</xdr:row>
      <xdr:rowOff>10886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40830</xdr:colOff>
      <xdr:row>69</xdr:row>
      <xdr:rowOff>16328</xdr:rowOff>
    </xdr:from>
    <xdr:to>
      <xdr:col>45</xdr:col>
      <xdr:colOff>0</xdr:colOff>
      <xdr:row>85</xdr:row>
      <xdr:rowOff>146957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zoomScale="85" zoomScaleNormal="85" workbookViewId="0">
      <pane xSplit="3" ySplit="2" topLeftCell="D18" activePane="bottomRight" state="frozen"/>
      <selection pane="topRight" activeCell="D1" sqref="D1"/>
      <selection pane="bottomLeft" activeCell="A3" sqref="A3"/>
      <selection pane="bottomRight" activeCell="P16" sqref="P16"/>
    </sheetView>
  </sheetViews>
  <sheetFormatPr defaultRowHeight="12.75" x14ac:dyDescent="0.25"/>
  <cols>
    <col min="1" max="1" width="3.85546875" style="7" customWidth="1"/>
    <col min="2" max="2" width="13.7109375" style="7" customWidth="1"/>
    <col min="3" max="3" width="14" style="7" customWidth="1"/>
    <col min="4" max="14" width="4.85546875" style="7" customWidth="1"/>
    <col min="15" max="16384" width="9.140625" style="7"/>
  </cols>
  <sheetData>
    <row r="1" spans="1:14" ht="32.25" customHeight="1" x14ac:dyDescent="0.25">
      <c r="A1" s="68" t="s">
        <v>80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.75" customHeight="1" x14ac:dyDescent="0.25">
      <c r="A2" s="59" t="s">
        <v>77</v>
      </c>
      <c r="B2" s="97" t="s">
        <v>16</v>
      </c>
      <c r="C2" s="97" t="s">
        <v>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ht="36" customHeight="1" x14ac:dyDescent="0.25">
      <c r="A3" s="60"/>
      <c r="B3" s="98"/>
      <c r="C3" s="98"/>
      <c r="D3" s="30" t="s">
        <v>21</v>
      </c>
      <c r="E3" s="30" t="s">
        <v>64</v>
      </c>
      <c r="F3" s="29" t="s">
        <v>65</v>
      </c>
      <c r="G3" s="29" t="s">
        <v>66</v>
      </c>
      <c r="H3" s="29" t="s">
        <v>67</v>
      </c>
      <c r="I3" s="29" t="s">
        <v>70</v>
      </c>
      <c r="J3" s="29" t="s">
        <v>71</v>
      </c>
      <c r="K3" s="29" t="s">
        <v>73</v>
      </c>
      <c r="L3" s="29" t="s">
        <v>74</v>
      </c>
      <c r="M3" s="30" t="s">
        <v>75</v>
      </c>
      <c r="N3" s="29" t="s">
        <v>76</v>
      </c>
    </row>
    <row r="4" spans="1:14" ht="14.25" customHeight="1" x14ac:dyDescent="0.25">
      <c r="A4" s="56">
        <v>1</v>
      </c>
      <c r="B4" s="56" t="s">
        <v>25</v>
      </c>
      <c r="C4" s="31" t="s">
        <v>6</v>
      </c>
      <c r="D4" s="32">
        <v>38</v>
      </c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12.75" customHeight="1" x14ac:dyDescent="0.25">
      <c r="A5" s="57"/>
      <c r="B5" s="57"/>
      <c r="C5" s="31" t="s">
        <v>18</v>
      </c>
      <c r="D5" s="32">
        <v>8</v>
      </c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14.25" customHeight="1" x14ac:dyDescent="0.25">
      <c r="A6" s="57"/>
      <c r="B6" s="57"/>
      <c r="C6" s="31" t="s">
        <v>1</v>
      </c>
      <c r="D6" s="32">
        <v>0</v>
      </c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 ht="14.25" customHeight="1" x14ac:dyDescent="0.25">
      <c r="A7" s="57"/>
      <c r="B7" s="57"/>
      <c r="C7" s="31" t="s">
        <v>19</v>
      </c>
      <c r="D7" s="32">
        <v>0</v>
      </c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1:14" ht="14.25" customHeight="1" x14ac:dyDescent="0.25">
      <c r="A8" s="57"/>
      <c r="B8" s="57"/>
      <c r="C8" s="31" t="s">
        <v>2</v>
      </c>
      <c r="D8" s="32">
        <v>0</v>
      </c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1:14" ht="22.5" customHeight="1" x14ac:dyDescent="0.25">
      <c r="A9" s="57"/>
      <c r="B9" s="57"/>
      <c r="C9" s="34" t="s">
        <v>3</v>
      </c>
      <c r="D9" s="32">
        <v>0</v>
      </c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15.75" customHeight="1" x14ac:dyDescent="0.25">
      <c r="A10" s="58"/>
      <c r="B10" s="58"/>
      <c r="C10" s="35" t="s">
        <v>62</v>
      </c>
      <c r="D10" s="36">
        <f t="shared" ref="D10:M10" si="0">SUM(D4:D9)</f>
        <v>46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ref="N10" si="1">SUM(N4:N9)</f>
        <v>0</v>
      </c>
    </row>
    <row r="11" spans="1:14" ht="15.75" customHeight="1" x14ac:dyDescent="0.25">
      <c r="A11" s="56">
        <v>2</v>
      </c>
      <c r="B11" s="56" t="s">
        <v>4</v>
      </c>
      <c r="C11" s="31" t="s">
        <v>6</v>
      </c>
      <c r="D11" s="37">
        <v>38</v>
      </c>
      <c r="E11" s="37"/>
      <c r="F11" s="37"/>
      <c r="G11" s="37"/>
      <c r="H11" s="32"/>
      <c r="I11" s="37"/>
      <c r="J11" s="32"/>
      <c r="K11" s="37"/>
      <c r="L11" s="37"/>
      <c r="M11" s="37"/>
      <c r="N11" s="33"/>
    </row>
    <row r="12" spans="1:14" ht="14.25" customHeight="1" x14ac:dyDescent="0.25">
      <c r="A12" s="57"/>
      <c r="B12" s="57"/>
      <c r="C12" s="31" t="s">
        <v>18</v>
      </c>
      <c r="D12" s="32">
        <v>4</v>
      </c>
      <c r="E12" s="32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5.75" customHeight="1" x14ac:dyDescent="0.25">
      <c r="A13" s="57"/>
      <c r="B13" s="57"/>
      <c r="C13" s="31" t="s">
        <v>1</v>
      </c>
      <c r="D13" s="32">
        <v>2</v>
      </c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4.25" customHeight="1" x14ac:dyDescent="0.25">
      <c r="A14" s="57"/>
      <c r="B14" s="57"/>
      <c r="C14" s="31" t="s">
        <v>19</v>
      </c>
      <c r="D14" s="32">
        <v>5</v>
      </c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5" customHeight="1" x14ac:dyDescent="0.25">
      <c r="A15" s="57"/>
      <c r="B15" s="57"/>
      <c r="C15" s="31" t="s">
        <v>2</v>
      </c>
      <c r="D15" s="32">
        <v>1</v>
      </c>
      <c r="E15" s="32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24.75" customHeight="1" x14ac:dyDescent="0.25">
      <c r="A16" s="57"/>
      <c r="B16" s="57"/>
      <c r="C16" s="34" t="s">
        <v>3</v>
      </c>
      <c r="D16" s="32">
        <v>16</v>
      </c>
      <c r="E16" s="32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7.25" customHeight="1" x14ac:dyDescent="0.25">
      <c r="A17" s="58"/>
      <c r="B17" s="58"/>
      <c r="C17" s="38" t="s">
        <v>62</v>
      </c>
      <c r="D17" s="36">
        <f t="shared" ref="D17:M17" si="2">SUM(D11:D16)</f>
        <v>66</v>
      </c>
      <c r="E17" s="36">
        <f t="shared" si="2"/>
        <v>0</v>
      </c>
      <c r="F17" s="36">
        <f t="shared" si="2"/>
        <v>0</v>
      </c>
      <c r="G17" s="36">
        <f t="shared" si="2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6">
        <f t="shared" si="2"/>
        <v>0</v>
      </c>
      <c r="M17" s="36">
        <f t="shared" si="2"/>
        <v>0</v>
      </c>
      <c r="N17" s="36">
        <f t="shared" ref="N17" si="3">SUM(N11:N16)</f>
        <v>0</v>
      </c>
    </row>
    <row r="18" spans="1:14" ht="13.5" customHeight="1" x14ac:dyDescent="0.25">
      <c r="A18" s="56">
        <v>3</v>
      </c>
      <c r="B18" s="56" t="s">
        <v>27</v>
      </c>
      <c r="C18" s="31" t="s">
        <v>6</v>
      </c>
      <c r="D18" s="32">
        <v>10</v>
      </c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5" customHeight="1" x14ac:dyDescent="0.25">
      <c r="A19" s="57"/>
      <c r="B19" s="57"/>
      <c r="C19" s="31" t="s">
        <v>18</v>
      </c>
      <c r="D19" s="32">
        <v>6</v>
      </c>
      <c r="E19" s="32"/>
      <c r="F19" s="32"/>
      <c r="G19" s="32"/>
      <c r="H19" s="32"/>
      <c r="I19" s="32"/>
      <c r="J19" s="32"/>
      <c r="K19" s="32"/>
      <c r="L19" s="32"/>
      <c r="M19" s="32"/>
      <c r="N19" s="33"/>
    </row>
    <row r="20" spans="1:14" x14ac:dyDescent="0.25">
      <c r="A20" s="57"/>
      <c r="B20" s="57"/>
      <c r="C20" s="31" t="s">
        <v>1</v>
      </c>
      <c r="D20" s="32">
        <v>10</v>
      </c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5" customHeight="1" x14ac:dyDescent="0.25">
      <c r="A21" s="57"/>
      <c r="B21" s="57"/>
      <c r="C21" s="31" t="s">
        <v>19</v>
      </c>
      <c r="D21" s="32">
        <v>0</v>
      </c>
      <c r="E21" s="32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5.75" customHeight="1" x14ac:dyDescent="0.25">
      <c r="A22" s="57"/>
      <c r="B22" s="57"/>
      <c r="C22" s="31" t="s">
        <v>2</v>
      </c>
      <c r="D22" s="32">
        <v>0</v>
      </c>
      <c r="E22" s="32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29.25" customHeight="1" x14ac:dyDescent="0.25">
      <c r="A23" s="57"/>
      <c r="B23" s="57"/>
      <c r="C23" s="34" t="s">
        <v>3</v>
      </c>
      <c r="D23" s="32">
        <v>3</v>
      </c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6.5" customHeight="1" x14ac:dyDescent="0.25">
      <c r="A24" s="58"/>
      <c r="B24" s="58"/>
      <c r="C24" s="38" t="s">
        <v>62</v>
      </c>
      <c r="D24" s="36">
        <f t="shared" ref="D24" si="4">SUM(D18:D23)</f>
        <v>29</v>
      </c>
      <c r="E24" s="36">
        <v>13</v>
      </c>
      <c r="F24" s="36">
        <f t="shared" ref="F24:N24" si="5">SUM(F18:F23)</f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5"/>
        <v>0</v>
      </c>
      <c r="K24" s="36">
        <f t="shared" si="5"/>
        <v>0</v>
      </c>
      <c r="L24" s="36">
        <f t="shared" si="5"/>
        <v>0</v>
      </c>
      <c r="M24" s="36">
        <f t="shared" si="5"/>
        <v>0</v>
      </c>
      <c r="N24" s="36">
        <f t="shared" si="5"/>
        <v>0</v>
      </c>
    </row>
    <row r="25" spans="1:14" ht="14.25" customHeight="1" x14ac:dyDescent="0.25">
      <c r="A25" s="56">
        <v>4</v>
      </c>
      <c r="B25" s="56" t="s">
        <v>22</v>
      </c>
      <c r="C25" s="31" t="s">
        <v>6</v>
      </c>
      <c r="D25" s="32">
        <v>49</v>
      </c>
      <c r="E25" s="32"/>
      <c r="F25" s="39"/>
      <c r="G25" s="32"/>
      <c r="H25" s="32"/>
      <c r="I25" s="32"/>
      <c r="J25" s="32"/>
      <c r="K25" s="32"/>
      <c r="L25" s="32"/>
      <c r="M25" s="32"/>
      <c r="N25" s="33"/>
    </row>
    <row r="26" spans="1:14" ht="15" customHeight="1" x14ac:dyDescent="0.25">
      <c r="A26" s="57"/>
      <c r="B26" s="57"/>
      <c r="C26" s="31" t="s">
        <v>18</v>
      </c>
      <c r="D26" s="32">
        <v>4</v>
      </c>
      <c r="E26" s="32"/>
      <c r="F26" s="32"/>
      <c r="G26" s="32"/>
      <c r="H26" s="32"/>
      <c r="I26" s="32"/>
      <c r="J26" s="32"/>
      <c r="K26" s="32"/>
      <c r="L26" s="32"/>
      <c r="M26" s="32"/>
      <c r="N26" s="33"/>
    </row>
    <row r="27" spans="1:14" ht="15.75" customHeight="1" x14ac:dyDescent="0.25">
      <c r="A27" s="57"/>
      <c r="B27" s="57"/>
      <c r="C27" s="31" t="s">
        <v>1</v>
      </c>
      <c r="D27" s="32">
        <v>1</v>
      </c>
      <c r="E27" s="40"/>
      <c r="F27" s="40"/>
      <c r="G27" s="40"/>
      <c r="H27" s="32"/>
      <c r="I27" s="40"/>
      <c r="J27" s="40"/>
      <c r="K27" s="40"/>
      <c r="L27" s="40"/>
      <c r="M27" s="40"/>
      <c r="N27" s="33"/>
    </row>
    <row r="28" spans="1:14" ht="14.25" customHeight="1" x14ac:dyDescent="0.25">
      <c r="A28" s="57"/>
      <c r="B28" s="57"/>
      <c r="C28" s="31" t="s">
        <v>19</v>
      </c>
      <c r="D28" s="50">
        <v>7</v>
      </c>
      <c r="E28" s="40"/>
      <c r="F28" s="40"/>
      <c r="G28" s="40"/>
      <c r="H28" s="32"/>
      <c r="I28" s="40"/>
      <c r="J28" s="40"/>
      <c r="K28" s="40"/>
      <c r="L28" s="40"/>
      <c r="M28" s="40"/>
      <c r="N28" s="33"/>
    </row>
    <row r="29" spans="1:14" x14ac:dyDescent="0.25">
      <c r="A29" s="57"/>
      <c r="B29" s="57"/>
      <c r="C29" s="31" t="s">
        <v>2</v>
      </c>
      <c r="D29" s="50">
        <v>0</v>
      </c>
      <c r="E29" s="40"/>
      <c r="F29" s="40"/>
      <c r="G29" s="40"/>
      <c r="H29" s="32"/>
      <c r="I29" s="40"/>
      <c r="J29" s="40"/>
      <c r="K29" s="40"/>
      <c r="L29" s="40"/>
      <c r="M29" s="40"/>
      <c r="N29" s="33"/>
    </row>
    <row r="30" spans="1:14" ht="24" x14ac:dyDescent="0.25">
      <c r="A30" s="57"/>
      <c r="B30" s="57"/>
      <c r="C30" s="34" t="s">
        <v>3</v>
      </c>
      <c r="D30" s="50">
        <v>2</v>
      </c>
      <c r="E30" s="40"/>
      <c r="F30" s="40"/>
      <c r="G30" s="40"/>
      <c r="H30" s="32"/>
      <c r="I30" s="40"/>
      <c r="J30" s="40"/>
      <c r="K30" s="40"/>
      <c r="L30" s="40"/>
      <c r="M30" s="40"/>
      <c r="N30" s="33"/>
    </row>
    <row r="31" spans="1:14" ht="15" customHeight="1" x14ac:dyDescent="0.25">
      <c r="A31" s="58"/>
      <c r="B31" s="58"/>
      <c r="C31" s="38" t="s">
        <v>62</v>
      </c>
      <c r="D31" s="36">
        <f t="shared" ref="D31:M31" si="6">SUM(D25:D30)</f>
        <v>63</v>
      </c>
      <c r="E31" s="36">
        <f t="shared" si="6"/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0</v>
      </c>
      <c r="K31" s="36">
        <f t="shared" si="6"/>
        <v>0</v>
      </c>
      <c r="L31" s="36">
        <f t="shared" si="6"/>
        <v>0</v>
      </c>
      <c r="M31" s="36">
        <f t="shared" si="6"/>
        <v>0</v>
      </c>
      <c r="N31" s="36">
        <f>SUM(N25:N30)</f>
        <v>0</v>
      </c>
    </row>
    <row r="32" spans="1:14" x14ac:dyDescent="0.25">
      <c r="A32" s="56">
        <v>5</v>
      </c>
      <c r="B32" s="56" t="s">
        <v>28</v>
      </c>
      <c r="C32" s="31" t="s">
        <v>6</v>
      </c>
      <c r="D32" s="50">
        <v>17</v>
      </c>
      <c r="E32" s="40"/>
      <c r="F32" s="40"/>
      <c r="G32" s="40"/>
      <c r="H32" s="32"/>
      <c r="I32" s="40"/>
      <c r="J32" s="40"/>
      <c r="K32" s="40"/>
      <c r="L32" s="40"/>
      <c r="M32" s="40"/>
      <c r="N32" s="33"/>
    </row>
    <row r="33" spans="1:14" x14ac:dyDescent="0.25">
      <c r="A33" s="57"/>
      <c r="B33" s="57"/>
      <c r="C33" s="31" t="s">
        <v>18</v>
      </c>
      <c r="D33" s="50">
        <v>4</v>
      </c>
      <c r="E33" s="40"/>
      <c r="F33" s="40"/>
      <c r="G33" s="40"/>
      <c r="H33" s="32"/>
      <c r="I33" s="40"/>
      <c r="J33" s="40"/>
      <c r="K33" s="40"/>
      <c r="L33" s="40"/>
      <c r="M33" s="40"/>
      <c r="N33" s="33"/>
    </row>
    <row r="34" spans="1:14" x14ac:dyDescent="0.25">
      <c r="A34" s="57"/>
      <c r="B34" s="57"/>
      <c r="C34" s="31" t="s">
        <v>1</v>
      </c>
      <c r="D34" s="50">
        <v>1</v>
      </c>
      <c r="E34" s="40"/>
      <c r="F34" s="40"/>
      <c r="G34" s="40"/>
      <c r="H34" s="32"/>
      <c r="I34" s="40"/>
      <c r="J34" s="40"/>
      <c r="K34" s="40"/>
      <c r="L34" s="40"/>
      <c r="M34" s="40"/>
      <c r="N34" s="33"/>
    </row>
    <row r="35" spans="1:14" ht="15" customHeight="1" x14ac:dyDescent="0.25">
      <c r="A35" s="57"/>
      <c r="B35" s="57"/>
      <c r="C35" s="31" t="s">
        <v>19</v>
      </c>
      <c r="D35" s="50">
        <v>0</v>
      </c>
      <c r="E35" s="40"/>
      <c r="F35" s="40"/>
      <c r="G35" s="40"/>
      <c r="H35" s="32"/>
      <c r="I35" s="40"/>
      <c r="J35" s="40"/>
      <c r="K35" s="40"/>
      <c r="L35" s="40"/>
      <c r="M35" s="40"/>
      <c r="N35" s="33"/>
    </row>
    <row r="36" spans="1:14" ht="15" customHeight="1" x14ac:dyDescent="0.25">
      <c r="A36" s="57"/>
      <c r="B36" s="57"/>
      <c r="C36" s="31" t="s">
        <v>2</v>
      </c>
      <c r="D36" s="50">
        <v>3</v>
      </c>
      <c r="E36" s="40"/>
      <c r="F36" s="40"/>
      <c r="G36" s="40"/>
      <c r="H36" s="32"/>
      <c r="I36" s="40"/>
      <c r="J36" s="40"/>
      <c r="K36" s="40"/>
      <c r="L36" s="40"/>
      <c r="M36" s="40"/>
      <c r="N36" s="33"/>
    </row>
    <row r="37" spans="1:14" ht="29.25" customHeight="1" x14ac:dyDescent="0.25">
      <c r="A37" s="57"/>
      <c r="B37" s="57"/>
      <c r="C37" s="34" t="s">
        <v>3</v>
      </c>
      <c r="D37" s="50">
        <v>13</v>
      </c>
      <c r="E37" s="40"/>
      <c r="F37" s="40"/>
      <c r="G37" s="40"/>
      <c r="H37" s="32"/>
      <c r="I37" s="40"/>
      <c r="J37" s="40"/>
      <c r="K37" s="40"/>
      <c r="L37" s="40"/>
      <c r="M37" s="40"/>
      <c r="N37" s="33"/>
    </row>
    <row r="38" spans="1:14" x14ac:dyDescent="0.25">
      <c r="A38" s="58"/>
      <c r="B38" s="58"/>
      <c r="C38" s="38" t="s">
        <v>62</v>
      </c>
      <c r="D38" s="36">
        <f t="shared" ref="D38:M38" si="7">SUM(D32:D37)</f>
        <v>38</v>
      </c>
      <c r="E38" s="36">
        <f t="shared" si="7"/>
        <v>0</v>
      </c>
      <c r="F38" s="36">
        <f t="shared" si="7"/>
        <v>0</v>
      </c>
      <c r="G38" s="36">
        <f t="shared" si="7"/>
        <v>0</v>
      </c>
      <c r="H38" s="36">
        <f t="shared" si="7"/>
        <v>0</v>
      </c>
      <c r="I38" s="36">
        <f t="shared" si="7"/>
        <v>0</v>
      </c>
      <c r="J38" s="36">
        <f t="shared" si="7"/>
        <v>0</v>
      </c>
      <c r="K38" s="36">
        <f t="shared" si="7"/>
        <v>0</v>
      </c>
      <c r="L38" s="36">
        <f t="shared" si="7"/>
        <v>0</v>
      </c>
      <c r="M38" s="36">
        <f t="shared" si="7"/>
        <v>0</v>
      </c>
      <c r="N38" s="36">
        <f t="shared" ref="N38" si="8">SUM(N32:N37)</f>
        <v>0</v>
      </c>
    </row>
    <row r="39" spans="1:14" ht="14.25" customHeight="1" x14ac:dyDescent="0.25">
      <c r="A39" s="56">
        <v>6</v>
      </c>
      <c r="B39" s="56" t="s">
        <v>23</v>
      </c>
      <c r="C39" s="31" t="s">
        <v>6</v>
      </c>
      <c r="D39" s="50">
        <v>16</v>
      </c>
      <c r="E39" s="50"/>
      <c r="F39" s="50"/>
      <c r="G39" s="50"/>
      <c r="H39" s="32"/>
      <c r="I39" s="50"/>
      <c r="J39" s="50"/>
      <c r="K39" s="50"/>
      <c r="L39" s="50"/>
      <c r="M39" s="50"/>
      <c r="N39" s="33"/>
    </row>
    <row r="40" spans="1:14" x14ac:dyDescent="0.25">
      <c r="A40" s="57"/>
      <c r="B40" s="57"/>
      <c r="C40" s="31" t="s">
        <v>18</v>
      </c>
      <c r="D40" s="50">
        <v>7</v>
      </c>
      <c r="E40" s="50"/>
      <c r="F40" s="50"/>
      <c r="G40" s="50"/>
      <c r="H40" s="32"/>
      <c r="I40" s="50"/>
      <c r="J40" s="50"/>
      <c r="K40" s="50"/>
      <c r="L40" s="50"/>
      <c r="M40" s="50"/>
      <c r="N40" s="33"/>
    </row>
    <row r="41" spans="1:14" ht="19.5" customHeight="1" x14ac:dyDescent="0.25">
      <c r="A41" s="57"/>
      <c r="B41" s="57"/>
      <c r="C41" s="31" t="s">
        <v>1</v>
      </c>
      <c r="D41" s="50">
        <v>0</v>
      </c>
      <c r="E41" s="50"/>
      <c r="F41" s="50"/>
      <c r="G41" s="50"/>
      <c r="H41" s="32"/>
      <c r="I41" s="50"/>
      <c r="J41" s="50"/>
      <c r="K41" s="50"/>
      <c r="L41" s="50"/>
      <c r="M41" s="50"/>
      <c r="N41" s="33"/>
    </row>
    <row r="42" spans="1:14" ht="15" customHeight="1" x14ac:dyDescent="0.25">
      <c r="A42" s="57"/>
      <c r="B42" s="57"/>
      <c r="C42" s="31" t="s">
        <v>19</v>
      </c>
      <c r="D42" s="50">
        <v>0</v>
      </c>
      <c r="E42" s="50"/>
      <c r="F42" s="50"/>
      <c r="G42" s="50"/>
      <c r="H42" s="32"/>
      <c r="I42" s="50"/>
      <c r="J42" s="50"/>
      <c r="K42" s="50"/>
      <c r="L42" s="50"/>
      <c r="M42" s="50"/>
      <c r="N42" s="33"/>
    </row>
    <row r="43" spans="1:14" ht="15" customHeight="1" x14ac:dyDescent="0.25">
      <c r="A43" s="57"/>
      <c r="B43" s="57"/>
      <c r="C43" s="31" t="s">
        <v>2</v>
      </c>
      <c r="D43" s="50">
        <v>0</v>
      </c>
      <c r="E43" s="50"/>
      <c r="F43" s="50"/>
      <c r="G43" s="50"/>
      <c r="H43" s="32"/>
      <c r="I43" s="50"/>
      <c r="J43" s="50"/>
      <c r="K43" s="50"/>
      <c r="L43" s="50"/>
      <c r="M43" s="50"/>
      <c r="N43" s="33"/>
    </row>
    <row r="44" spans="1:14" ht="28.5" customHeight="1" x14ac:dyDescent="0.25">
      <c r="A44" s="57"/>
      <c r="B44" s="57"/>
      <c r="C44" s="34" t="s">
        <v>3</v>
      </c>
      <c r="D44" s="50">
        <v>0</v>
      </c>
      <c r="E44" s="50"/>
      <c r="F44" s="50"/>
      <c r="G44" s="50"/>
      <c r="H44" s="32"/>
      <c r="I44" s="50"/>
      <c r="J44" s="50"/>
      <c r="K44" s="50"/>
      <c r="L44" s="50"/>
      <c r="M44" s="50"/>
      <c r="N44" s="33"/>
    </row>
    <row r="45" spans="1:14" ht="21" customHeight="1" x14ac:dyDescent="0.25">
      <c r="A45" s="58"/>
      <c r="B45" s="58"/>
      <c r="C45" s="38" t="s">
        <v>62</v>
      </c>
      <c r="D45" s="36">
        <f t="shared" ref="D45:H45" si="9">SUM(D39:D44)</f>
        <v>23</v>
      </c>
      <c r="E45" s="36">
        <f t="shared" si="9"/>
        <v>0</v>
      </c>
      <c r="F45" s="36">
        <f t="shared" si="9"/>
        <v>0</v>
      </c>
      <c r="G45" s="36">
        <f t="shared" si="9"/>
        <v>0</v>
      </c>
      <c r="H45" s="36">
        <f t="shared" si="9"/>
        <v>0</v>
      </c>
      <c r="I45" s="36">
        <v>5</v>
      </c>
      <c r="J45" s="36">
        <f t="shared" ref="J45:N45" si="10">SUM(J39:J44)</f>
        <v>0</v>
      </c>
      <c r="K45" s="36">
        <f t="shared" si="10"/>
        <v>0</v>
      </c>
      <c r="L45" s="36">
        <f t="shared" si="10"/>
        <v>0</v>
      </c>
      <c r="M45" s="36">
        <f t="shared" si="10"/>
        <v>0</v>
      </c>
      <c r="N45" s="36">
        <f t="shared" si="10"/>
        <v>0</v>
      </c>
    </row>
    <row r="46" spans="1:14" ht="21" customHeight="1" x14ac:dyDescent="0.25">
      <c r="A46" s="59" t="s">
        <v>0</v>
      </c>
      <c r="B46" s="97" t="s">
        <v>16</v>
      </c>
      <c r="C46" s="97" t="s">
        <v>17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2"/>
    </row>
    <row r="47" spans="1:14" ht="37.5" customHeight="1" x14ac:dyDescent="0.25">
      <c r="A47" s="60"/>
      <c r="B47" s="98"/>
      <c r="C47" s="98"/>
      <c r="D47" s="30" t="s">
        <v>21</v>
      </c>
      <c r="E47" s="30" t="s">
        <v>64</v>
      </c>
      <c r="F47" s="29" t="s">
        <v>65</v>
      </c>
      <c r="G47" s="29" t="s">
        <v>66</v>
      </c>
      <c r="H47" s="29" t="s">
        <v>67</v>
      </c>
      <c r="I47" s="29" t="s">
        <v>70</v>
      </c>
      <c r="J47" s="29" t="s">
        <v>71</v>
      </c>
      <c r="K47" s="29" t="s">
        <v>73</v>
      </c>
      <c r="L47" s="29" t="s">
        <v>74</v>
      </c>
      <c r="M47" s="30" t="s">
        <v>75</v>
      </c>
      <c r="N47" s="29" t="s">
        <v>76</v>
      </c>
    </row>
    <row r="48" spans="1:14" ht="15" customHeight="1" x14ac:dyDescent="0.25">
      <c r="A48" s="56">
        <v>7</v>
      </c>
      <c r="B48" s="56" t="s">
        <v>24</v>
      </c>
      <c r="C48" s="31" t="s">
        <v>6</v>
      </c>
      <c r="D48" s="50">
        <v>23</v>
      </c>
      <c r="E48" s="50"/>
      <c r="F48" s="50"/>
      <c r="G48" s="50"/>
      <c r="H48" s="32"/>
      <c r="I48" s="50"/>
      <c r="J48" s="50"/>
      <c r="K48" s="50"/>
      <c r="L48" s="50"/>
      <c r="M48" s="50"/>
      <c r="N48" s="50"/>
    </row>
    <row r="49" spans="1:14" ht="15" customHeight="1" x14ac:dyDescent="0.25">
      <c r="A49" s="57"/>
      <c r="B49" s="57"/>
      <c r="C49" s="31" t="s">
        <v>18</v>
      </c>
      <c r="D49" s="50">
        <v>2</v>
      </c>
      <c r="E49" s="50"/>
      <c r="F49" s="50"/>
      <c r="G49" s="50"/>
      <c r="H49" s="32"/>
      <c r="I49" s="50"/>
      <c r="J49" s="50"/>
      <c r="K49" s="50"/>
      <c r="L49" s="50"/>
      <c r="M49" s="50"/>
      <c r="N49" s="50"/>
    </row>
    <row r="50" spans="1:14" ht="15" customHeight="1" x14ac:dyDescent="0.25">
      <c r="A50" s="57"/>
      <c r="B50" s="57"/>
      <c r="C50" s="31" t="s">
        <v>1</v>
      </c>
      <c r="D50" s="50">
        <v>0</v>
      </c>
      <c r="E50" s="50"/>
      <c r="F50" s="50"/>
      <c r="G50" s="50"/>
      <c r="H50" s="32"/>
      <c r="I50" s="50"/>
      <c r="J50" s="50"/>
      <c r="K50" s="50"/>
      <c r="L50" s="50"/>
      <c r="M50" s="50"/>
      <c r="N50" s="50"/>
    </row>
    <row r="51" spans="1:14" ht="15" customHeight="1" x14ac:dyDescent="0.25">
      <c r="A51" s="57"/>
      <c r="B51" s="57"/>
      <c r="C51" s="31" t="s">
        <v>19</v>
      </c>
      <c r="D51" s="50">
        <v>0</v>
      </c>
      <c r="E51" s="50"/>
      <c r="F51" s="50"/>
      <c r="G51" s="50"/>
      <c r="H51" s="32"/>
      <c r="I51" s="50"/>
      <c r="J51" s="50"/>
      <c r="K51" s="50"/>
      <c r="L51" s="50"/>
      <c r="M51" s="50"/>
      <c r="N51" s="50"/>
    </row>
    <row r="52" spans="1:14" ht="15" customHeight="1" x14ac:dyDescent="0.25">
      <c r="A52" s="57"/>
      <c r="B52" s="57"/>
      <c r="C52" s="31" t="s">
        <v>2</v>
      </c>
      <c r="D52" s="50">
        <v>0</v>
      </c>
      <c r="E52" s="50"/>
      <c r="F52" s="50"/>
      <c r="G52" s="50"/>
      <c r="H52" s="32"/>
      <c r="I52" s="50"/>
      <c r="J52" s="50"/>
      <c r="K52" s="50"/>
      <c r="L52" s="50"/>
      <c r="M52" s="50"/>
      <c r="N52" s="50"/>
    </row>
    <row r="53" spans="1:14" ht="31.5" customHeight="1" x14ac:dyDescent="0.25">
      <c r="A53" s="57"/>
      <c r="B53" s="57"/>
      <c r="C53" s="34" t="s">
        <v>3</v>
      </c>
      <c r="D53" s="50">
        <v>0</v>
      </c>
      <c r="E53" s="50"/>
      <c r="F53" s="50"/>
      <c r="G53" s="50"/>
      <c r="H53" s="32"/>
      <c r="I53" s="50"/>
      <c r="J53" s="50"/>
      <c r="K53" s="50"/>
      <c r="L53" s="50"/>
      <c r="M53" s="50"/>
      <c r="N53" s="50"/>
    </row>
    <row r="54" spans="1:14" ht="23.25" customHeight="1" x14ac:dyDescent="0.25">
      <c r="A54" s="58"/>
      <c r="B54" s="58"/>
      <c r="C54" s="38" t="s">
        <v>62</v>
      </c>
      <c r="D54" s="36">
        <f t="shared" ref="D54:M54" si="11">SUM(D48:D53)</f>
        <v>25</v>
      </c>
      <c r="E54" s="36">
        <f t="shared" si="11"/>
        <v>0</v>
      </c>
      <c r="F54" s="36">
        <f t="shared" si="11"/>
        <v>0</v>
      </c>
      <c r="G54" s="36">
        <f t="shared" si="11"/>
        <v>0</v>
      </c>
      <c r="H54" s="36">
        <f t="shared" si="11"/>
        <v>0</v>
      </c>
      <c r="I54" s="36">
        <f t="shared" si="11"/>
        <v>0</v>
      </c>
      <c r="J54" s="36">
        <f t="shared" si="11"/>
        <v>0</v>
      </c>
      <c r="K54" s="36">
        <f t="shared" si="11"/>
        <v>0</v>
      </c>
      <c r="L54" s="36">
        <f t="shared" si="11"/>
        <v>0</v>
      </c>
      <c r="M54" s="36">
        <f t="shared" si="11"/>
        <v>0</v>
      </c>
      <c r="N54" s="36">
        <f t="shared" ref="N54" si="12">SUM(N48:N53)</f>
        <v>0</v>
      </c>
    </row>
    <row r="55" spans="1:14" ht="15" customHeight="1" x14ac:dyDescent="0.25">
      <c r="A55" s="56">
        <v>8</v>
      </c>
      <c r="B55" s="56" t="s">
        <v>26</v>
      </c>
      <c r="C55" s="31" t="s">
        <v>6</v>
      </c>
      <c r="D55" s="50">
        <v>12</v>
      </c>
      <c r="E55" s="50"/>
      <c r="F55" s="50"/>
      <c r="G55" s="50"/>
      <c r="H55" s="32"/>
      <c r="I55" s="50"/>
      <c r="J55" s="50"/>
      <c r="K55" s="50"/>
      <c r="L55" s="50"/>
      <c r="M55" s="50"/>
      <c r="N55" s="50"/>
    </row>
    <row r="56" spans="1:14" ht="15" customHeight="1" x14ac:dyDescent="0.25">
      <c r="A56" s="57"/>
      <c r="B56" s="57"/>
      <c r="C56" s="31" t="s">
        <v>18</v>
      </c>
      <c r="D56" s="50">
        <v>0</v>
      </c>
      <c r="E56" s="50"/>
      <c r="F56" s="50"/>
      <c r="G56" s="50"/>
      <c r="H56" s="32"/>
      <c r="I56" s="50"/>
      <c r="J56" s="50"/>
      <c r="K56" s="50"/>
      <c r="L56" s="50"/>
      <c r="M56" s="50"/>
      <c r="N56" s="50"/>
    </row>
    <row r="57" spans="1:14" ht="15" customHeight="1" x14ac:dyDescent="0.25">
      <c r="A57" s="57"/>
      <c r="B57" s="57"/>
      <c r="C57" s="31" t="s">
        <v>1</v>
      </c>
      <c r="D57" s="50">
        <v>0</v>
      </c>
      <c r="E57" s="50"/>
      <c r="F57" s="50"/>
      <c r="G57" s="50"/>
      <c r="H57" s="32"/>
      <c r="I57" s="50"/>
      <c r="J57" s="50"/>
      <c r="K57" s="50"/>
      <c r="L57" s="50"/>
      <c r="M57" s="50"/>
      <c r="N57" s="50"/>
    </row>
    <row r="58" spans="1:14" ht="15" customHeight="1" x14ac:dyDescent="0.25">
      <c r="A58" s="57"/>
      <c r="B58" s="57"/>
      <c r="C58" s="31" t="s">
        <v>19</v>
      </c>
      <c r="D58" s="50">
        <v>0</v>
      </c>
      <c r="E58" s="50"/>
      <c r="F58" s="50"/>
      <c r="G58" s="50"/>
      <c r="H58" s="32"/>
      <c r="I58" s="50"/>
      <c r="J58" s="50"/>
      <c r="K58" s="50"/>
      <c r="L58" s="50"/>
      <c r="M58" s="50"/>
      <c r="N58" s="50"/>
    </row>
    <row r="59" spans="1:14" ht="15" customHeight="1" x14ac:dyDescent="0.25">
      <c r="A59" s="57"/>
      <c r="B59" s="57"/>
      <c r="C59" s="31" t="s">
        <v>2</v>
      </c>
      <c r="D59" s="50">
        <v>0</v>
      </c>
      <c r="E59" s="50"/>
      <c r="F59" s="50"/>
      <c r="G59" s="50"/>
      <c r="H59" s="32"/>
      <c r="I59" s="50"/>
      <c r="J59" s="50"/>
      <c r="K59" s="50"/>
      <c r="L59" s="50"/>
      <c r="M59" s="50"/>
      <c r="N59" s="50"/>
    </row>
    <row r="60" spans="1:14" ht="28.5" customHeight="1" x14ac:dyDescent="0.25">
      <c r="A60" s="57"/>
      <c r="B60" s="57"/>
      <c r="C60" s="34" t="s">
        <v>3</v>
      </c>
      <c r="D60" s="50">
        <v>0</v>
      </c>
      <c r="E60" s="50"/>
      <c r="F60" s="50"/>
      <c r="G60" s="50"/>
      <c r="H60" s="32"/>
      <c r="I60" s="50"/>
      <c r="J60" s="50"/>
      <c r="K60" s="50"/>
      <c r="L60" s="50"/>
      <c r="M60" s="50"/>
      <c r="N60" s="50"/>
    </row>
    <row r="61" spans="1:14" x14ac:dyDescent="0.25">
      <c r="A61" s="58"/>
      <c r="B61" s="58"/>
      <c r="C61" s="38" t="s">
        <v>62</v>
      </c>
      <c r="D61" s="36">
        <f t="shared" ref="D61:M61" si="13">SUM(D55:D60)</f>
        <v>12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6">
        <f t="shared" si="13"/>
        <v>0</v>
      </c>
      <c r="J61" s="36">
        <f t="shared" si="13"/>
        <v>0</v>
      </c>
      <c r="K61" s="36">
        <f t="shared" si="13"/>
        <v>0</v>
      </c>
      <c r="L61" s="36">
        <f t="shared" si="13"/>
        <v>0</v>
      </c>
      <c r="M61" s="36">
        <f t="shared" si="13"/>
        <v>0</v>
      </c>
      <c r="N61" s="36">
        <f t="shared" ref="N61" si="14">SUM(N55:N60)</f>
        <v>0</v>
      </c>
    </row>
    <row r="62" spans="1:14" x14ac:dyDescent="0.2">
      <c r="A62" s="56">
        <v>9</v>
      </c>
      <c r="B62" s="56" t="s">
        <v>29</v>
      </c>
      <c r="C62" s="31" t="s">
        <v>6</v>
      </c>
      <c r="D62" s="53">
        <v>0</v>
      </c>
      <c r="E62" s="41"/>
      <c r="F62" s="39"/>
      <c r="G62" s="41"/>
      <c r="H62" s="32"/>
      <c r="I62" s="41"/>
      <c r="J62" s="41"/>
      <c r="K62" s="41"/>
      <c r="L62" s="41"/>
      <c r="M62" s="41"/>
      <c r="N62" s="41"/>
    </row>
    <row r="63" spans="1:14" x14ac:dyDescent="0.2">
      <c r="A63" s="57"/>
      <c r="B63" s="57"/>
      <c r="C63" s="31" t="s">
        <v>18</v>
      </c>
      <c r="D63" s="53">
        <v>0</v>
      </c>
      <c r="E63" s="41"/>
      <c r="F63" s="41"/>
      <c r="G63" s="41"/>
      <c r="H63" s="32"/>
      <c r="I63" s="41"/>
      <c r="J63" s="41"/>
      <c r="K63" s="41"/>
      <c r="L63" s="41"/>
      <c r="M63" s="41"/>
      <c r="N63" s="41"/>
    </row>
    <row r="64" spans="1:14" x14ac:dyDescent="0.2">
      <c r="A64" s="57"/>
      <c r="B64" s="57"/>
      <c r="C64" s="31" t="s">
        <v>1</v>
      </c>
      <c r="D64" s="55">
        <v>0</v>
      </c>
      <c r="E64" s="41"/>
      <c r="F64" s="41"/>
      <c r="G64" s="41"/>
      <c r="H64" s="32"/>
      <c r="I64" s="41"/>
      <c r="J64" s="41"/>
      <c r="K64" s="41"/>
      <c r="L64" s="41"/>
      <c r="M64" s="41"/>
      <c r="N64" s="41"/>
    </row>
    <row r="65" spans="1:14" ht="15" customHeight="1" x14ac:dyDescent="0.2">
      <c r="A65" s="57"/>
      <c r="B65" s="57"/>
      <c r="C65" s="31" t="s">
        <v>19</v>
      </c>
      <c r="D65" s="55">
        <v>0</v>
      </c>
      <c r="E65" s="41"/>
      <c r="F65" s="41"/>
      <c r="G65" s="41"/>
      <c r="H65" s="32"/>
      <c r="I65" s="41"/>
      <c r="J65" s="41"/>
      <c r="K65" s="41"/>
      <c r="L65" s="41"/>
      <c r="M65" s="41"/>
      <c r="N65" s="41"/>
    </row>
    <row r="66" spans="1:14" ht="15" customHeight="1" x14ac:dyDescent="0.2">
      <c r="A66" s="57"/>
      <c r="B66" s="57"/>
      <c r="C66" s="31" t="s">
        <v>2</v>
      </c>
      <c r="D66" s="55">
        <v>0</v>
      </c>
      <c r="E66" s="41"/>
      <c r="F66" s="41"/>
      <c r="G66" s="41"/>
      <c r="H66" s="32"/>
      <c r="I66" s="41"/>
      <c r="J66" s="41"/>
      <c r="K66" s="41"/>
      <c r="L66" s="41"/>
      <c r="M66" s="41"/>
      <c r="N66" s="41"/>
    </row>
    <row r="67" spans="1:14" ht="30.75" customHeight="1" x14ac:dyDescent="0.2">
      <c r="A67" s="57"/>
      <c r="B67" s="57"/>
      <c r="C67" s="34" t="s">
        <v>3</v>
      </c>
      <c r="D67" s="55">
        <v>0</v>
      </c>
      <c r="E67" s="41"/>
      <c r="F67" s="41"/>
      <c r="G67" s="41"/>
      <c r="H67" s="32"/>
      <c r="I67" s="41"/>
      <c r="J67" s="41"/>
      <c r="K67" s="41"/>
      <c r="L67" s="41"/>
      <c r="M67" s="41"/>
      <c r="N67" s="41"/>
    </row>
    <row r="68" spans="1:14" ht="18" customHeight="1" x14ac:dyDescent="0.25">
      <c r="A68" s="58"/>
      <c r="B68" s="58"/>
      <c r="C68" s="38" t="s">
        <v>62</v>
      </c>
      <c r="D68" s="36">
        <f t="shared" ref="D68:M68" si="15">SUM(D62:D67)</f>
        <v>0</v>
      </c>
      <c r="E68" s="36">
        <f t="shared" si="15"/>
        <v>0</v>
      </c>
      <c r="F68" s="36">
        <f t="shared" si="15"/>
        <v>0</v>
      </c>
      <c r="G68" s="36">
        <f t="shared" si="15"/>
        <v>0</v>
      </c>
      <c r="H68" s="36">
        <f t="shared" si="15"/>
        <v>0</v>
      </c>
      <c r="I68" s="36">
        <f t="shared" si="15"/>
        <v>0</v>
      </c>
      <c r="J68" s="36">
        <f t="shared" si="15"/>
        <v>0</v>
      </c>
      <c r="K68" s="36">
        <f t="shared" si="15"/>
        <v>0</v>
      </c>
      <c r="L68" s="36">
        <f t="shared" si="15"/>
        <v>0</v>
      </c>
      <c r="M68" s="36">
        <f t="shared" si="15"/>
        <v>0</v>
      </c>
      <c r="N68" s="36">
        <f t="shared" ref="N68" si="16">SUM(N62:N67)</f>
        <v>0</v>
      </c>
    </row>
    <row r="69" spans="1:14" x14ac:dyDescent="0.25">
      <c r="A69" s="56">
        <v>10</v>
      </c>
      <c r="B69" s="56" t="s">
        <v>30</v>
      </c>
      <c r="C69" s="31" t="s">
        <v>6</v>
      </c>
      <c r="D69" s="50">
        <v>39</v>
      </c>
      <c r="E69" s="50"/>
      <c r="F69" s="50"/>
      <c r="G69" s="50"/>
      <c r="H69" s="32"/>
      <c r="I69" s="50"/>
      <c r="J69" s="50"/>
      <c r="K69" s="50"/>
      <c r="L69" s="50"/>
      <c r="M69" s="42"/>
      <c r="N69" s="50"/>
    </row>
    <row r="70" spans="1:14" x14ac:dyDescent="0.25">
      <c r="A70" s="57"/>
      <c r="B70" s="57"/>
      <c r="C70" s="31" t="s">
        <v>18</v>
      </c>
      <c r="D70" s="50">
        <v>1</v>
      </c>
      <c r="E70" s="50"/>
      <c r="F70" s="50"/>
      <c r="G70" s="50"/>
      <c r="H70" s="32"/>
      <c r="I70" s="50"/>
      <c r="J70" s="50"/>
      <c r="K70" s="50"/>
      <c r="L70" s="50"/>
      <c r="M70" s="50"/>
      <c r="N70" s="50"/>
    </row>
    <row r="71" spans="1:14" x14ac:dyDescent="0.25">
      <c r="A71" s="57"/>
      <c r="B71" s="57"/>
      <c r="C71" s="31" t="s">
        <v>1</v>
      </c>
      <c r="D71" s="50">
        <v>0</v>
      </c>
      <c r="E71" s="50"/>
      <c r="F71" s="50"/>
      <c r="G71" s="50"/>
      <c r="H71" s="32"/>
      <c r="I71" s="50"/>
      <c r="J71" s="50"/>
      <c r="K71" s="50"/>
      <c r="L71" s="50"/>
      <c r="M71" s="50"/>
      <c r="N71" s="50"/>
    </row>
    <row r="72" spans="1:14" x14ac:dyDescent="0.25">
      <c r="A72" s="57"/>
      <c r="B72" s="57"/>
      <c r="C72" s="31" t="s">
        <v>19</v>
      </c>
      <c r="D72" s="50">
        <v>0</v>
      </c>
      <c r="E72" s="50"/>
      <c r="F72" s="50"/>
      <c r="G72" s="50"/>
      <c r="H72" s="32"/>
      <c r="I72" s="50"/>
      <c r="J72" s="50"/>
      <c r="K72" s="50"/>
      <c r="L72" s="50"/>
      <c r="M72" s="50"/>
      <c r="N72" s="50"/>
    </row>
    <row r="73" spans="1:14" x14ac:dyDescent="0.25">
      <c r="A73" s="57"/>
      <c r="B73" s="57"/>
      <c r="C73" s="31" t="s">
        <v>2</v>
      </c>
      <c r="D73" s="50">
        <v>0</v>
      </c>
      <c r="E73" s="50"/>
      <c r="F73" s="50"/>
      <c r="G73" s="50"/>
      <c r="H73" s="32"/>
      <c r="I73" s="50"/>
      <c r="J73" s="50"/>
      <c r="K73" s="50"/>
      <c r="L73" s="50"/>
      <c r="M73" s="50"/>
      <c r="N73" s="50"/>
    </row>
    <row r="74" spans="1:14" ht="24" x14ac:dyDescent="0.25">
      <c r="A74" s="57"/>
      <c r="B74" s="57"/>
      <c r="C74" s="34" t="s">
        <v>3</v>
      </c>
      <c r="D74" s="50">
        <v>0</v>
      </c>
      <c r="E74" s="50"/>
      <c r="F74" s="50"/>
      <c r="G74" s="50"/>
      <c r="H74" s="32"/>
      <c r="I74" s="50"/>
      <c r="J74" s="50"/>
      <c r="K74" s="50"/>
      <c r="L74" s="50"/>
      <c r="M74" s="50"/>
      <c r="N74" s="50"/>
    </row>
    <row r="75" spans="1:14" ht="15" customHeight="1" x14ac:dyDescent="0.25">
      <c r="A75" s="58"/>
      <c r="B75" s="58"/>
      <c r="C75" s="38" t="s">
        <v>62</v>
      </c>
      <c r="D75" s="36">
        <f t="shared" ref="D75:M75" si="17">SUM(D69:D74)</f>
        <v>40</v>
      </c>
      <c r="E75" s="36">
        <f t="shared" si="17"/>
        <v>0</v>
      </c>
      <c r="F75" s="36">
        <f t="shared" si="17"/>
        <v>0</v>
      </c>
      <c r="G75" s="36">
        <f t="shared" si="17"/>
        <v>0</v>
      </c>
      <c r="H75" s="36">
        <f t="shared" si="17"/>
        <v>0</v>
      </c>
      <c r="I75" s="36">
        <f t="shared" si="17"/>
        <v>0</v>
      </c>
      <c r="J75" s="36">
        <f t="shared" si="17"/>
        <v>0</v>
      </c>
      <c r="K75" s="36">
        <f t="shared" si="17"/>
        <v>0</v>
      </c>
      <c r="L75" s="36">
        <f t="shared" si="17"/>
        <v>0</v>
      </c>
      <c r="M75" s="36">
        <f t="shared" si="17"/>
        <v>0</v>
      </c>
      <c r="N75" s="36">
        <f t="shared" ref="N75" si="18">SUM(N69:N74)</f>
        <v>0</v>
      </c>
    </row>
    <row r="76" spans="1:14" x14ac:dyDescent="0.25">
      <c r="A76" s="56">
        <v>11</v>
      </c>
      <c r="B76" s="56" t="s">
        <v>31</v>
      </c>
      <c r="C76" s="31" t="s">
        <v>6</v>
      </c>
      <c r="D76" s="50">
        <v>22</v>
      </c>
      <c r="E76" s="50"/>
      <c r="F76" s="50"/>
      <c r="G76" s="50"/>
      <c r="H76" s="32"/>
      <c r="I76" s="50"/>
      <c r="J76" s="50"/>
      <c r="K76" s="50"/>
      <c r="L76" s="50"/>
      <c r="M76" s="50"/>
      <c r="N76" s="50"/>
    </row>
    <row r="77" spans="1:14" x14ac:dyDescent="0.25">
      <c r="A77" s="57"/>
      <c r="B77" s="57"/>
      <c r="C77" s="31" t="s">
        <v>18</v>
      </c>
      <c r="D77" s="50">
        <v>3</v>
      </c>
      <c r="E77" s="50"/>
      <c r="F77" s="42"/>
      <c r="G77" s="50"/>
      <c r="H77" s="32"/>
      <c r="I77" s="50"/>
      <c r="J77" s="50"/>
      <c r="K77" s="50"/>
      <c r="L77" s="50"/>
      <c r="M77" s="50"/>
      <c r="N77" s="50"/>
    </row>
    <row r="78" spans="1:14" x14ac:dyDescent="0.25">
      <c r="A78" s="57"/>
      <c r="B78" s="57"/>
      <c r="C78" s="31" t="s">
        <v>1</v>
      </c>
      <c r="D78" s="50">
        <v>0</v>
      </c>
      <c r="E78" s="50"/>
      <c r="F78" s="50"/>
      <c r="G78" s="50"/>
      <c r="H78" s="32"/>
      <c r="I78" s="50"/>
      <c r="J78" s="50"/>
      <c r="K78" s="50"/>
      <c r="L78" s="50"/>
      <c r="M78" s="50"/>
      <c r="N78" s="50"/>
    </row>
    <row r="79" spans="1:14" x14ac:dyDescent="0.25">
      <c r="A79" s="57"/>
      <c r="B79" s="57"/>
      <c r="C79" s="31" t="s">
        <v>19</v>
      </c>
      <c r="D79" s="50">
        <v>2</v>
      </c>
      <c r="E79" s="50"/>
      <c r="F79" s="50"/>
      <c r="G79" s="50"/>
      <c r="H79" s="32"/>
      <c r="I79" s="50"/>
      <c r="J79" s="50"/>
      <c r="K79" s="50"/>
      <c r="L79" s="50"/>
      <c r="M79" s="50"/>
      <c r="N79" s="50"/>
    </row>
    <row r="80" spans="1:14" x14ac:dyDescent="0.25">
      <c r="A80" s="57"/>
      <c r="B80" s="57"/>
      <c r="C80" s="31" t="s">
        <v>2</v>
      </c>
      <c r="D80" s="50">
        <v>0</v>
      </c>
      <c r="E80" s="50"/>
      <c r="F80" s="50"/>
      <c r="G80" s="50"/>
      <c r="H80" s="32"/>
      <c r="I80" s="50"/>
      <c r="J80" s="50"/>
      <c r="K80" s="50"/>
      <c r="L80" s="50"/>
      <c r="M80" s="50"/>
      <c r="N80" s="50"/>
    </row>
    <row r="81" spans="1:14" ht="24" x14ac:dyDescent="0.25">
      <c r="A81" s="57"/>
      <c r="B81" s="57"/>
      <c r="C81" s="34" t="s">
        <v>3</v>
      </c>
      <c r="D81" s="50">
        <v>18</v>
      </c>
      <c r="E81" s="50"/>
      <c r="F81" s="50"/>
      <c r="G81" s="50"/>
      <c r="H81" s="32"/>
      <c r="I81" s="50"/>
      <c r="J81" s="50"/>
      <c r="K81" s="50"/>
      <c r="L81" s="50"/>
      <c r="M81" s="50"/>
      <c r="N81" s="50"/>
    </row>
    <row r="82" spans="1:14" ht="20.25" customHeight="1" x14ac:dyDescent="0.25">
      <c r="A82" s="58"/>
      <c r="B82" s="58"/>
      <c r="C82" s="38" t="s">
        <v>62</v>
      </c>
      <c r="D82" s="36">
        <f t="shared" ref="D82:M82" si="19">SUM(D76:D81)</f>
        <v>45</v>
      </c>
      <c r="E82" s="36">
        <f t="shared" si="19"/>
        <v>0</v>
      </c>
      <c r="F82" s="36">
        <f t="shared" si="19"/>
        <v>0</v>
      </c>
      <c r="G82" s="36">
        <f t="shared" si="19"/>
        <v>0</v>
      </c>
      <c r="H82" s="36">
        <f t="shared" si="19"/>
        <v>0</v>
      </c>
      <c r="I82" s="36">
        <f t="shared" si="19"/>
        <v>0</v>
      </c>
      <c r="J82" s="36">
        <f t="shared" si="19"/>
        <v>0</v>
      </c>
      <c r="K82" s="36">
        <f t="shared" si="19"/>
        <v>0</v>
      </c>
      <c r="L82" s="36">
        <f t="shared" si="19"/>
        <v>0</v>
      </c>
      <c r="M82" s="36">
        <f t="shared" si="19"/>
        <v>0</v>
      </c>
      <c r="N82" s="36">
        <f t="shared" ref="N82" si="20">SUM(N76:N81)</f>
        <v>0</v>
      </c>
    </row>
    <row r="83" spans="1:14" x14ac:dyDescent="0.25">
      <c r="A83" s="56">
        <v>12</v>
      </c>
      <c r="B83" s="56" t="s">
        <v>32</v>
      </c>
      <c r="C83" s="31" t="s">
        <v>6</v>
      </c>
      <c r="D83" s="50">
        <v>28</v>
      </c>
      <c r="E83" s="50"/>
      <c r="F83" s="50"/>
      <c r="G83" s="50"/>
      <c r="H83" s="32"/>
      <c r="I83" s="50"/>
      <c r="J83" s="50"/>
      <c r="K83" s="50"/>
      <c r="L83" s="50"/>
      <c r="M83" s="50"/>
      <c r="N83" s="50"/>
    </row>
    <row r="84" spans="1:14" x14ac:dyDescent="0.25">
      <c r="A84" s="57"/>
      <c r="B84" s="57"/>
      <c r="C84" s="31" t="s">
        <v>18</v>
      </c>
      <c r="D84" s="50">
        <v>3</v>
      </c>
      <c r="E84" s="50"/>
      <c r="F84" s="50"/>
      <c r="G84" s="50"/>
      <c r="H84" s="32"/>
      <c r="I84" s="50"/>
      <c r="J84" s="50"/>
      <c r="K84" s="50"/>
      <c r="L84" s="50"/>
      <c r="M84" s="50"/>
      <c r="N84" s="50"/>
    </row>
    <row r="85" spans="1:14" x14ac:dyDescent="0.25">
      <c r="A85" s="57"/>
      <c r="B85" s="57"/>
      <c r="C85" s="31" t="s">
        <v>1</v>
      </c>
      <c r="D85" s="50">
        <v>0</v>
      </c>
      <c r="E85" s="50"/>
      <c r="F85" s="50"/>
      <c r="G85" s="50"/>
      <c r="H85" s="32"/>
      <c r="I85" s="50"/>
      <c r="J85" s="50"/>
      <c r="K85" s="50"/>
      <c r="L85" s="50"/>
      <c r="M85" s="50"/>
      <c r="N85" s="50"/>
    </row>
    <row r="86" spans="1:14" x14ac:dyDescent="0.25">
      <c r="A86" s="57"/>
      <c r="B86" s="57"/>
      <c r="C86" s="31" t="s">
        <v>19</v>
      </c>
      <c r="D86" s="50">
        <v>0</v>
      </c>
      <c r="E86" s="50"/>
      <c r="F86" s="50"/>
      <c r="G86" s="50"/>
      <c r="H86" s="32"/>
      <c r="I86" s="50"/>
      <c r="J86" s="50"/>
      <c r="K86" s="50"/>
      <c r="L86" s="50"/>
      <c r="M86" s="50"/>
      <c r="N86" s="50"/>
    </row>
    <row r="87" spans="1:14" x14ac:dyDescent="0.25">
      <c r="A87" s="57"/>
      <c r="B87" s="57"/>
      <c r="C87" s="31" t="s">
        <v>2</v>
      </c>
      <c r="D87" s="50">
        <v>0</v>
      </c>
      <c r="E87" s="50"/>
      <c r="F87" s="50"/>
      <c r="G87" s="50"/>
      <c r="H87" s="32"/>
      <c r="I87" s="50"/>
      <c r="J87" s="50"/>
      <c r="K87" s="50"/>
      <c r="L87" s="50"/>
      <c r="M87" s="50"/>
      <c r="N87" s="50"/>
    </row>
    <row r="88" spans="1:14" ht="24" x14ac:dyDescent="0.25">
      <c r="A88" s="57"/>
      <c r="B88" s="57"/>
      <c r="C88" s="34" t="s">
        <v>3</v>
      </c>
      <c r="D88" s="50">
        <v>2</v>
      </c>
      <c r="E88" s="50"/>
      <c r="F88" s="50"/>
      <c r="G88" s="50"/>
      <c r="H88" s="32"/>
      <c r="I88" s="50"/>
      <c r="J88" s="50"/>
      <c r="K88" s="50"/>
      <c r="L88" s="50"/>
      <c r="M88" s="50"/>
      <c r="N88" s="50"/>
    </row>
    <row r="89" spans="1:14" ht="19.5" customHeight="1" x14ac:dyDescent="0.25">
      <c r="A89" s="58"/>
      <c r="B89" s="58"/>
      <c r="C89" s="38" t="s">
        <v>62</v>
      </c>
      <c r="D89" s="36">
        <f t="shared" ref="D89:M89" si="21">SUM(D83:D88)</f>
        <v>33</v>
      </c>
      <c r="E89" s="36">
        <f t="shared" si="21"/>
        <v>0</v>
      </c>
      <c r="F89" s="36">
        <f t="shared" si="21"/>
        <v>0</v>
      </c>
      <c r="G89" s="36">
        <f t="shared" si="21"/>
        <v>0</v>
      </c>
      <c r="H89" s="36">
        <f t="shared" si="21"/>
        <v>0</v>
      </c>
      <c r="I89" s="36">
        <f t="shared" si="21"/>
        <v>0</v>
      </c>
      <c r="J89" s="36">
        <f t="shared" si="21"/>
        <v>0</v>
      </c>
      <c r="K89" s="36">
        <f t="shared" si="21"/>
        <v>0</v>
      </c>
      <c r="L89" s="36">
        <f t="shared" si="21"/>
        <v>0</v>
      </c>
      <c r="M89" s="36">
        <f t="shared" si="21"/>
        <v>0</v>
      </c>
      <c r="N89" s="36">
        <f t="shared" ref="N89" si="22">SUM(N83:N88)</f>
        <v>0</v>
      </c>
    </row>
    <row r="90" spans="1:14" ht="21" customHeight="1" x14ac:dyDescent="0.25">
      <c r="A90" s="59" t="s">
        <v>0</v>
      </c>
      <c r="B90" s="97" t="s">
        <v>16</v>
      </c>
      <c r="C90" s="97" t="s">
        <v>17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2"/>
    </row>
    <row r="91" spans="1:14" ht="37.5" customHeight="1" x14ac:dyDescent="0.25">
      <c r="A91" s="60"/>
      <c r="B91" s="98"/>
      <c r="C91" s="98"/>
      <c r="D91" s="30" t="s">
        <v>21</v>
      </c>
      <c r="E91" s="30" t="s">
        <v>64</v>
      </c>
      <c r="F91" s="29" t="s">
        <v>65</v>
      </c>
      <c r="G91" s="29" t="s">
        <v>66</v>
      </c>
      <c r="H91" s="29" t="s">
        <v>67</v>
      </c>
      <c r="I91" s="29" t="s">
        <v>70</v>
      </c>
      <c r="J91" s="29" t="s">
        <v>71</v>
      </c>
      <c r="K91" s="29" t="s">
        <v>73</v>
      </c>
      <c r="L91" s="29" t="s">
        <v>74</v>
      </c>
      <c r="M91" s="30" t="s">
        <v>75</v>
      </c>
      <c r="N91" s="29" t="s">
        <v>76</v>
      </c>
    </row>
    <row r="92" spans="1:14" x14ac:dyDescent="0.25">
      <c r="A92" s="56">
        <v>13</v>
      </c>
      <c r="B92" s="56" t="s">
        <v>11</v>
      </c>
      <c r="C92" s="31" t="s">
        <v>6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</row>
    <row r="93" spans="1:14" x14ac:dyDescent="0.25">
      <c r="A93" s="57"/>
      <c r="B93" s="57"/>
      <c r="C93" s="31" t="s">
        <v>18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</row>
    <row r="94" spans="1:14" x14ac:dyDescent="0.25">
      <c r="A94" s="57"/>
      <c r="B94" s="57"/>
      <c r="C94" s="31" t="s">
        <v>1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</row>
    <row r="95" spans="1:14" x14ac:dyDescent="0.25">
      <c r="A95" s="57"/>
      <c r="B95" s="57"/>
      <c r="C95" s="31" t="s">
        <v>19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</row>
    <row r="96" spans="1:14" x14ac:dyDescent="0.25">
      <c r="A96" s="57"/>
      <c r="B96" s="57"/>
      <c r="C96" s="31" t="s">
        <v>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</row>
    <row r="97" spans="1:14" ht="24" x14ac:dyDescent="0.25">
      <c r="A97" s="57"/>
      <c r="B97" s="57"/>
      <c r="C97" s="34" t="s">
        <v>3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</row>
    <row r="98" spans="1:14" x14ac:dyDescent="0.25">
      <c r="A98" s="58"/>
      <c r="B98" s="58"/>
      <c r="C98" s="38" t="s">
        <v>62</v>
      </c>
      <c r="D98" s="36">
        <f t="shared" ref="D98:L98" si="23">SUM(D92:D97)</f>
        <v>0</v>
      </c>
      <c r="E98" s="36">
        <f t="shared" si="23"/>
        <v>0</v>
      </c>
      <c r="F98" s="36">
        <f t="shared" si="23"/>
        <v>0</v>
      </c>
      <c r="G98" s="36">
        <f t="shared" si="23"/>
        <v>0</v>
      </c>
      <c r="H98" s="36">
        <f t="shared" si="23"/>
        <v>0</v>
      </c>
      <c r="I98" s="36">
        <f t="shared" si="23"/>
        <v>0</v>
      </c>
      <c r="J98" s="36">
        <f t="shared" si="23"/>
        <v>0</v>
      </c>
      <c r="K98" s="36">
        <f t="shared" si="23"/>
        <v>0</v>
      </c>
      <c r="L98" s="36">
        <f t="shared" si="23"/>
        <v>0</v>
      </c>
      <c r="M98" s="36">
        <f t="shared" ref="M98:N98" si="24">SUM(M92:M97)</f>
        <v>0</v>
      </c>
      <c r="N98" s="36">
        <f t="shared" si="24"/>
        <v>0</v>
      </c>
    </row>
    <row r="99" spans="1:14" x14ac:dyDescent="0.25">
      <c r="A99" s="56">
        <v>14</v>
      </c>
      <c r="B99" s="56" t="s">
        <v>12</v>
      </c>
      <c r="C99" s="31" t="s">
        <v>6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</row>
    <row r="100" spans="1:14" x14ac:dyDescent="0.25">
      <c r="A100" s="57"/>
      <c r="B100" s="57"/>
      <c r="C100" s="31" t="s">
        <v>18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</row>
    <row r="101" spans="1:14" x14ac:dyDescent="0.25">
      <c r="A101" s="57"/>
      <c r="B101" s="57"/>
      <c r="C101" s="31" t="s">
        <v>1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</row>
    <row r="102" spans="1:14" x14ac:dyDescent="0.25">
      <c r="A102" s="57"/>
      <c r="B102" s="57"/>
      <c r="C102" s="31" t="s">
        <v>19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</row>
    <row r="103" spans="1:14" x14ac:dyDescent="0.25">
      <c r="A103" s="57"/>
      <c r="B103" s="57"/>
      <c r="C103" s="31" t="s">
        <v>2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</row>
    <row r="104" spans="1:14" ht="24" x14ac:dyDescent="0.25">
      <c r="A104" s="57"/>
      <c r="B104" s="57"/>
      <c r="C104" s="34" t="s">
        <v>3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</row>
    <row r="105" spans="1:14" x14ac:dyDescent="0.25">
      <c r="A105" s="58"/>
      <c r="B105" s="58"/>
      <c r="C105" s="38" t="s">
        <v>62</v>
      </c>
      <c r="D105" s="36">
        <f t="shared" ref="D105:K105" si="25">SUM(D99:D104)</f>
        <v>0</v>
      </c>
      <c r="E105" s="36">
        <f t="shared" si="25"/>
        <v>0</v>
      </c>
      <c r="F105" s="36">
        <f t="shared" si="25"/>
        <v>0</v>
      </c>
      <c r="G105" s="36">
        <f t="shared" si="25"/>
        <v>0</v>
      </c>
      <c r="H105" s="36">
        <f t="shared" si="25"/>
        <v>0</v>
      </c>
      <c r="I105" s="36">
        <f t="shared" si="25"/>
        <v>0</v>
      </c>
      <c r="J105" s="36">
        <f t="shared" si="25"/>
        <v>0</v>
      </c>
      <c r="K105" s="36">
        <f t="shared" si="25"/>
        <v>0</v>
      </c>
      <c r="L105" s="36">
        <f t="shared" ref="L105:N105" si="26">SUM(L99:L104)</f>
        <v>0</v>
      </c>
      <c r="M105" s="36">
        <f t="shared" si="26"/>
        <v>0</v>
      </c>
      <c r="N105" s="36">
        <f t="shared" si="26"/>
        <v>0</v>
      </c>
    </row>
    <row r="106" spans="1:14" x14ac:dyDescent="0.25">
      <c r="A106" s="56">
        <v>15</v>
      </c>
      <c r="B106" s="56" t="s">
        <v>8</v>
      </c>
      <c r="C106" s="31" t="s">
        <v>6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</row>
    <row r="107" spans="1:14" x14ac:dyDescent="0.25">
      <c r="A107" s="57"/>
      <c r="B107" s="57"/>
      <c r="C107" s="31" t="s">
        <v>18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</row>
    <row r="108" spans="1:14" x14ac:dyDescent="0.25">
      <c r="A108" s="57"/>
      <c r="B108" s="57"/>
      <c r="C108" s="31" t="s">
        <v>1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</row>
    <row r="109" spans="1:14" x14ac:dyDescent="0.25">
      <c r="A109" s="57"/>
      <c r="B109" s="57"/>
      <c r="C109" s="31" t="s">
        <v>19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</row>
    <row r="110" spans="1:14" x14ac:dyDescent="0.25">
      <c r="A110" s="57"/>
      <c r="B110" s="57"/>
      <c r="C110" s="31" t="s">
        <v>2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</row>
    <row r="111" spans="1:14" ht="24" x14ac:dyDescent="0.25">
      <c r="A111" s="57"/>
      <c r="B111" s="57"/>
      <c r="C111" s="34" t="s">
        <v>3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</row>
    <row r="112" spans="1:14" x14ac:dyDescent="0.25">
      <c r="A112" s="58"/>
      <c r="B112" s="58"/>
      <c r="C112" s="38" t="s">
        <v>62</v>
      </c>
      <c r="D112" s="36">
        <f t="shared" ref="D112:L112" si="27">SUM(D106:D111)</f>
        <v>0</v>
      </c>
      <c r="E112" s="36">
        <f t="shared" si="27"/>
        <v>0</v>
      </c>
      <c r="F112" s="36">
        <f t="shared" si="27"/>
        <v>0</v>
      </c>
      <c r="G112" s="36">
        <f t="shared" si="27"/>
        <v>0</v>
      </c>
      <c r="H112" s="36">
        <f t="shared" si="27"/>
        <v>0</v>
      </c>
      <c r="I112" s="36">
        <f t="shared" si="27"/>
        <v>0</v>
      </c>
      <c r="J112" s="36">
        <f t="shared" si="27"/>
        <v>0</v>
      </c>
      <c r="K112" s="36">
        <f t="shared" si="27"/>
        <v>0</v>
      </c>
      <c r="L112" s="36">
        <f t="shared" si="27"/>
        <v>0</v>
      </c>
      <c r="M112" s="36">
        <f t="shared" ref="M112:N112" si="28">SUM(M106:M111)</f>
        <v>0</v>
      </c>
      <c r="N112" s="36">
        <f t="shared" si="28"/>
        <v>0</v>
      </c>
    </row>
    <row r="113" spans="1:14" x14ac:dyDescent="0.25">
      <c r="A113" s="56">
        <v>16</v>
      </c>
      <c r="B113" s="56" t="s">
        <v>9</v>
      </c>
      <c r="C113" s="31" t="s">
        <v>6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</row>
    <row r="114" spans="1:14" x14ac:dyDescent="0.25">
      <c r="A114" s="57"/>
      <c r="B114" s="57"/>
      <c r="C114" s="31" t="s">
        <v>18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</row>
    <row r="115" spans="1:14" x14ac:dyDescent="0.25">
      <c r="A115" s="57"/>
      <c r="B115" s="57"/>
      <c r="C115" s="31" t="s">
        <v>1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</row>
    <row r="116" spans="1:14" x14ac:dyDescent="0.25">
      <c r="A116" s="57"/>
      <c r="B116" s="57"/>
      <c r="C116" s="31" t="s">
        <v>19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</row>
    <row r="117" spans="1:14" x14ac:dyDescent="0.25">
      <c r="A117" s="57"/>
      <c r="B117" s="57"/>
      <c r="C117" s="31" t="s">
        <v>2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</row>
    <row r="118" spans="1:14" ht="24" x14ac:dyDescent="0.25">
      <c r="A118" s="57"/>
      <c r="B118" s="57"/>
      <c r="C118" s="34" t="s">
        <v>3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</row>
    <row r="119" spans="1:14" x14ac:dyDescent="0.25">
      <c r="A119" s="58"/>
      <c r="B119" s="58"/>
      <c r="C119" s="38" t="s">
        <v>62</v>
      </c>
      <c r="D119" s="36">
        <f t="shared" ref="D119:K119" si="29">SUM(D113:D118)</f>
        <v>0</v>
      </c>
      <c r="E119" s="36">
        <f t="shared" si="29"/>
        <v>0</v>
      </c>
      <c r="F119" s="36">
        <f t="shared" si="29"/>
        <v>0</v>
      </c>
      <c r="G119" s="36">
        <f t="shared" si="29"/>
        <v>0</v>
      </c>
      <c r="H119" s="36">
        <f t="shared" si="29"/>
        <v>0</v>
      </c>
      <c r="I119" s="36">
        <f t="shared" si="29"/>
        <v>0</v>
      </c>
      <c r="J119" s="36">
        <f t="shared" si="29"/>
        <v>0</v>
      </c>
      <c r="K119" s="36">
        <f t="shared" si="29"/>
        <v>0</v>
      </c>
      <c r="L119" s="36">
        <f t="shared" ref="L119:N119" si="30">SUM(L113:L118)</f>
        <v>0</v>
      </c>
      <c r="M119" s="36">
        <f t="shared" si="30"/>
        <v>0</v>
      </c>
      <c r="N119" s="36">
        <f t="shared" si="30"/>
        <v>0</v>
      </c>
    </row>
    <row r="120" spans="1:14" x14ac:dyDescent="0.25">
      <c r="A120" s="56">
        <v>17</v>
      </c>
      <c r="B120" s="56" t="s">
        <v>10</v>
      </c>
      <c r="C120" s="31" t="s">
        <v>6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</row>
    <row r="121" spans="1:14" x14ac:dyDescent="0.25">
      <c r="A121" s="57"/>
      <c r="B121" s="57"/>
      <c r="C121" s="31" t="s">
        <v>18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</row>
    <row r="122" spans="1:14" x14ac:dyDescent="0.25">
      <c r="A122" s="57"/>
      <c r="B122" s="57"/>
      <c r="C122" s="31" t="s">
        <v>1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</row>
    <row r="123" spans="1:14" x14ac:dyDescent="0.25">
      <c r="A123" s="57"/>
      <c r="B123" s="57"/>
      <c r="C123" s="31" t="s">
        <v>19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</row>
    <row r="124" spans="1:14" x14ac:dyDescent="0.25">
      <c r="A124" s="57"/>
      <c r="B124" s="57"/>
      <c r="C124" s="31" t="s">
        <v>2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</row>
    <row r="125" spans="1:14" ht="24" x14ac:dyDescent="0.25">
      <c r="A125" s="57"/>
      <c r="B125" s="57"/>
      <c r="C125" s="34" t="s">
        <v>3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</row>
    <row r="126" spans="1:14" x14ac:dyDescent="0.25">
      <c r="A126" s="58"/>
      <c r="B126" s="58"/>
      <c r="C126" s="38" t="s">
        <v>62</v>
      </c>
      <c r="D126" s="36">
        <f t="shared" ref="D126:L126" si="31">SUM(D120:D125)</f>
        <v>0</v>
      </c>
      <c r="E126" s="36">
        <f t="shared" si="31"/>
        <v>0</v>
      </c>
      <c r="F126" s="36">
        <f t="shared" si="31"/>
        <v>0</v>
      </c>
      <c r="G126" s="36">
        <f t="shared" si="31"/>
        <v>0</v>
      </c>
      <c r="H126" s="36">
        <f t="shared" si="31"/>
        <v>0</v>
      </c>
      <c r="I126" s="36">
        <f t="shared" si="31"/>
        <v>0</v>
      </c>
      <c r="J126" s="36">
        <f t="shared" si="31"/>
        <v>0</v>
      </c>
      <c r="K126" s="36">
        <f t="shared" si="31"/>
        <v>0</v>
      </c>
      <c r="L126" s="36">
        <f t="shared" si="31"/>
        <v>0</v>
      </c>
      <c r="M126" s="36">
        <f t="shared" ref="M126:N126" si="32">SUM(M120:M125)</f>
        <v>0</v>
      </c>
      <c r="N126" s="36">
        <f t="shared" si="32"/>
        <v>0</v>
      </c>
    </row>
    <row r="127" spans="1:14" ht="12.75" customHeight="1" x14ac:dyDescent="0.25">
      <c r="A127" s="56">
        <v>18</v>
      </c>
      <c r="B127" s="56" t="s">
        <v>13</v>
      </c>
      <c r="C127" s="31" t="s">
        <v>6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</row>
    <row r="128" spans="1:14" x14ac:dyDescent="0.25">
      <c r="A128" s="57"/>
      <c r="B128" s="57"/>
      <c r="C128" s="31" t="s">
        <v>18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</row>
    <row r="129" spans="1:14" x14ac:dyDescent="0.25">
      <c r="A129" s="57"/>
      <c r="B129" s="57"/>
      <c r="C129" s="31" t="s">
        <v>1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</row>
    <row r="130" spans="1:14" x14ac:dyDescent="0.25">
      <c r="A130" s="57"/>
      <c r="B130" s="57"/>
      <c r="C130" s="31" t="s">
        <v>19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</row>
    <row r="131" spans="1:14" x14ac:dyDescent="0.25">
      <c r="A131" s="57"/>
      <c r="B131" s="57"/>
      <c r="C131" s="31" t="s">
        <v>2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</row>
    <row r="132" spans="1:14" ht="24" x14ac:dyDescent="0.25">
      <c r="A132" s="57"/>
      <c r="B132" s="57"/>
      <c r="C132" s="34" t="s">
        <v>3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</row>
    <row r="133" spans="1:14" ht="14.25" customHeight="1" x14ac:dyDescent="0.25">
      <c r="A133" s="58"/>
      <c r="B133" s="58"/>
      <c r="C133" s="38" t="s">
        <v>62</v>
      </c>
      <c r="D133" s="36">
        <f t="shared" ref="D133:K133" si="33">SUM(D127:D132)</f>
        <v>0</v>
      </c>
      <c r="E133" s="36">
        <f t="shared" si="33"/>
        <v>0</v>
      </c>
      <c r="F133" s="36">
        <f t="shared" si="33"/>
        <v>0</v>
      </c>
      <c r="G133" s="36">
        <f t="shared" si="33"/>
        <v>0</v>
      </c>
      <c r="H133" s="36">
        <f t="shared" si="33"/>
        <v>0</v>
      </c>
      <c r="I133" s="36">
        <f t="shared" si="33"/>
        <v>0</v>
      </c>
      <c r="J133" s="36">
        <f t="shared" si="33"/>
        <v>0</v>
      </c>
      <c r="K133" s="36">
        <f t="shared" si="33"/>
        <v>0</v>
      </c>
      <c r="L133" s="36">
        <f t="shared" ref="L133:N133" si="34">SUM(L127:L132)</f>
        <v>0</v>
      </c>
      <c r="M133" s="36">
        <f t="shared" si="34"/>
        <v>0</v>
      </c>
      <c r="N133" s="36">
        <f t="shared" si="34"/>
        <v>0</v>
      </c>
    </row>
    <row r="134" spans="1:14" x14ac:dyDescent="0.25">
      <c r="A134" s="65"/>
      <c r="B134" s="65" t="s">
        <v>78</v>
      </c>
      <c r="C134" s="31" t="s">
        <v>6</v>
      </c>
      <c r="D134" s="43">
        <f t="shared" ref="D134:N134" si="35">AVERAGE(D4,D11,D18,D25,D32,D39,D55,D62,D69,D76,D83,D92,D99,D106,D113,D120,D127)</f>
        <v>15.823529411764707</v>
      </c>
      <c r="E134" s="43">
        <f t="shared" si="35"/>
        <v>0</v>
      </c>
      <c r="F134" s="43">
        <f t="shared" si="35"/>
        <v>0</v>
      </c>
      <c r="G134" s="43">
        <f t="shared" si="35"/>
        <v>0</v>
      </c>
      <c r="H134" s="43">
        <f t="shared" si="35"/>
        <v>0</v>
      </c>
      <c r="I134" s="43">
        <f t="shared" si="35"/>
        <v>0</v>
      </c>
      <c r="J134" s="43">
        <f t="shared" si="35"/>
        <v>0</v>
      </c>
      <c r="K134" s="43">
        <f t="shared" si="35"/>
        <v>0</v>
      </c>
      <c r="L134" s="43">
        <f t="shared" si="35"/>
        <v>0</v>
      </c>
      <c r="M134" s="43">
        <f t="shared" si="35"/>
        <v>0</v>
      </c>
      <c r="N134" s="43">
        <f t="shared" si="35"/>
        <v>0</v>
      </c>
    </row>
    <row r="135" spans="1:14" ht="15" customHeight="1" x14ac:dyDescent="0.25">
      <c r="A135" s="66"/>
      <c r="B135" s="66"/>
      <c r="C135" s="31" t="s">
        <v>18</v>
      </c>
      <c r="D135" s="43">
        <f t="shared" ref="D135:N135" si="36">AVERAGE(D5,D12,D19,D26,D33,D40,D56,D63,D70,D77,D84,D93,D100,D107,D114,D121,D128)</f>
        <v>2.3529411764705883</v>
      </c>
      <c r="E135" s="43">
        <f t="shared" si="36"/>
        <v>0</v>
      </c>
      <c r="F135" s="43">
        <f t="shared" si="36"/>
        <v>0</v>
      </c>
      <c r="G135" s="43">
        <f t="shared" si="36"/>
        <v>0</v>
      </c>
      <c r="H135" s="43">
        <f t="shared" si="36"/>
        <v>0</v>
      </c>
      <c r="I135" s="43">
        <f t="shared" si="36"/>
        <v>0</v>
      </c>
      <c r="J135" s="43">
        <f t="shared" si="36"/>
        <v>0</v>
      </c>
      <c r="K135" s="43">
        <f t="shared" si="36"/>
        <v>0</v>
      </c>
      <c r="L135" s="43">
        <f t="shared" si="36"/>
        <v>0</v>
      </c>
      <c r="M135" s="43">
        <f t="shared" si="36"/>
        <v>0</v>
      </c>
      <c r="N135" s="43">
        <f t="shared" si="36"/>
        <v>0</v>
      </c>
    </row>
    <row r="136" spans="1:14" x14ac:dyDescent="0.25">
      <c r="A136" s="66"/>
      <c r="B136" s="66"/>
      <c r="C136" s="31" t="s">
        <v>1</v>
      </c>
      <c r="D136" s="43">
        <f t="shared" ref="D136:N136" si="37">AVERAGE(D6,D13,D20,D27,D34,D41,D57,D64,D71,D78,D85,D94,D101,D108,D115,D122,D129)</f>
        <v>0.82352941176470584</v>
      </c>
      <c r="E136" s="43">
        <f t="shared" si="37"/>
        <v>0</v>
      </c>
      <c r="F136" s="43">
        <f t="shared" si="37"/>
        <v>0</v>
      </c>
      <c r="G136" s="43">
        <f t="shared" si="37"/>
        <v>0</v>
      </c>
      <c r="H136" s="43">
        <f t="shared" si="37"/>
        <v>0</v>
      </c>
      <c r="I136" s="43">
        <f t="shared" si="37"/>
        <v>0</v>
      </c>
      <c r="J136" s="43">
        <f t="shared" si="37"/>
        <v>0</v>
      </c>
      <c r="K136" s="43">
        <f t="shared" si="37"/>
        <v>0</v>
      </c>
      <c r="L136" s="43">
        <f t="shared" si="37"/>
        <v>0</v>
      </c>
      <c r="M136" s="43">
        <f t="shared" si="37"/>
        <v>0</v>
      </c>
      <c r="N136" s="43">
        <f t="shared" si="37"/>
        <v>0</v>
      </c>
    </row>
    <row r="137" spans="1:14" ht="15" customHeight="1" x14ac:dyDescent="0.25">
      <c r="A137" s="66"/>
      <c r="B137" s="66"/>
      <c r="C137" s="31" t="s">
        <v>19</v>
      </c>
      <c r="D137" s="43">
        <f t="shared" ref="D137:N137" si="38">AVERAGE(D7,D14,D21,D28,D35,D42,D58,D65,D72,D79,D86,D95,D102,D109,D116,D123,D130)</f>
        <v>0.82352941176470584</v>
      </c>
      <c r="E137" s="43">
        <f t="shared" si="38"/>
        <v>0</v>
      </c>
      <c r="F137" s="43">
        <f t="shared" si="38"/>
        <v>0</v>
      </c>
      <c r="G137" s="43">
        <f t="shared" si="38"/>
        <v>0</v>
      </c>
      <c r="H137" s="43">
        <f t="shared" si="38"/>
        <v>0</v>
      </c>
      <c r="I137" s="43">
        <f t="shared" si="38"/>
        <v>0</v>
      </c>
      <c r="J137" s="43">
        <f t="shared" si="38"/>
        <v>0</v>
      </c>
      <c r="K137" s="43">
        <f t="shared" si="38"/>
        <v>0</v>
      </c>
      <c r="L137" s="43">
        <f t="shared" si="38"/>
        <v>0</v>
      </c>
      <c r="M137" s="43">
        <f t="shared" si="38"/>
        <v>0</v>
      </c>
      <c r="N137" s="43">
        <f t="shared" si="38"/>
        <v>0</v>
      </c>
    </row>
    <row r="138" spans="1:14" x14ac:dyDescent="0.25">
      <c r="A138" s="66"/>
      <c r="B138" s="66"/>
      <c r="C138" s="31" t="s">
        <v>2</v>
      </c>
      <c r="D138" s="43">
        <f t="shared" ref="D138:N138" si="39">AVERAGE(D8,D15,D22,D29,D36,D43,D59,D66,D73,D80,D87,D96,D103,D110,D117,D124,D131)</f>
        <v>0.23529411764705882</v>
      </c>
      <c r="E138" s="43">
        <f t="shared" si="39"/>
        <v>0</v>
      </c>
      <c r="F138" s="43">
        <f t="shared" si="39"/>
        <v>0</v>
      </c>
      <c r="G138" s="43">
        <f t="shared" si="39"/>
        <v>0</v>
      </c>
      <c r="H138" s="43">
        <f t="shared" si="39"/>
        <v>0</v>
      </c>
      <c r="I138" s="43">
        <f t="shared" si="39"/>
        <v>0</v>
      </c>
      <c r="J138" s="43">
        <f t="shared" si="39"/>
        <v>0</v>
      </c>
      <c r="K138" s="43">
        <f t="shared" si="39"/>
        <v>0</v>
      </c>
      <c r="L138" s="43">
        <f t="shared" si="39"/>
        <v>0</v>
      </c>
      <c r="M138" s="43">
        <f t="shared" si="39"/>
        <v>0</v>
      </c>
      <c r="N138" s="43">
        <f t="shared" si="39"/>
        <v>0</v>
      </c>
    </row>
    <row r="139" spans="1:14" ht="24" x14ac:dyDescent="0.25">
      <c r="A139" s="66"/>
      <c r="B139" s="66"/>
      <c r="C139" s="34" t="s">
        <v>3</v>
      </c>
      <c r="D139" s="43">
        <f t="shared" ref="D139:N139" si="40">AVERAGE(D9,D16,D23,D30,D37,D44,D60,D67,D74,D81,D88,D97,D104,D111,D118,D125,D132)</f>
        <v>3.1764705882352939</v>
      </c>
      <c r="E139" s="43">
        <f t="shared" si="40"/>
        <v>0</v>
      </c>
      <c r="F139" s="43">
        <f t="shared" si="40"/>
        <v>0</v>
      </c>
      <c r="G139" s="43">
        <f t="shared" si="40"/>
        <v>0</v>
      </c>
      <c r="H139" s="43">
        <f t="shared" si="40"/>
        <v>0</v>
      </c>
      <c r="I139" s="43">
        <f t="shared" si="40"/>
        <v>0</v>
      </c>
      <c r="J139" s="43">
        <f t="shared" si="40"/>
        <v>0</v>
      </c>
      <c r="K139" s="43">
        <f t="shared" si="40"/>
        <v>0</v>
      </c>
      <c r="L139" s="43">
        <f t="shared" si="40"/>
        <v>0</v>
      </c>
      <c r="M139" s="43">
        <f t="shared" si="40"/>
        <v>0</v>
      </c>
      <c r="N139" s="43">
        <f t="shared" si="40"/>
        <v>0</v>
      </c>
    </row>
    <row r="140" spans="1:14" x14ac:dyDescent="0.25">
      <c r="A140" s="67"/>
      <c r="B140" s="67"/>
      <c r="C140" s="38" t="s">
        <v>62</v>
      </c>
      <c r="D140" s="44">
        <f t="shared" ref="D140:N140" si="41">SUM(D134:D139)</f>
        <v>23.235294117647058</v>
      </c>
      <c r="E140" s="44">
        <f t="shared" si="41"/>
        <v>0</v>
      </c>
      <c r="F140" s="44">
        <f t="shared" si="41"/>
        <v>0</v>
      </c>
      <c r="G140" s="44">
        <f t="shared" si="41"/>
        <v>0</v>
      </c>
      <c r="H140" s="44">
        <f t="shared" si="41"/>
        <v>0</v>
      </c>
      <c r="I140" s="44">
        <f t="shared" si="41"/>
        <v>0</v>
      </c>
      <c r="J140" s="44">
        <f t="shared" si="41"/>
        <v>0</v>
      </c>
      <c r="K140" s="44">
        <f t="shared" si="41"/>
        <v>0</v>
      </c>
      <c r="L140" s="44">
        <f t="shared" si="41"/>
        <v>0</v>
      </c>
      <c r="M140" s="44">
        <f t="shared" si="41"/>
        <v>0</v>
      </c>
      <c r="N140" s="44">
        <f t="shared" si="41"/>
        <v>0</v>
      </c>
    </row>
    <row r="141" spans="1:14" x14ac:dyDescent="0.25">
      <c r="A141" s="94" t="s">
        <v>79</v>
      </c>
      <c r="B141" s="95"/>
      <c r="C141" s="96"/>
      <c r="D141" s="43">
        <f t="shared" ref="D141:E141" si="42">(D135+D136+D137+D138+D139)/D140*100</f>
        <v>31.898734177215193</v>
      </c>
      <c r="E141" s="43" t="e">
        <f t="shared" si="42"/>
        <v>#DIV/0!</v>
      </c>
      <c r="F141" s="43" t="e">
        <f>(F135+F136+F137+F138+F139)/F140*100</f>
        <v>#DIV/0!</v>
      </c>
      <c r="G141" s="43" t="e">
        <f t="shared" ref="G141:M141" si="43">(G135+G136+G137+G138+G139)/G140*100</f>
        <v>#DIV/0!</v>
      </c>
      <c r="H141" s="43" t="e">
        <f t="shared" si="43"/>
        <v>#DIV/0!</v>
      </c>
      <c r="I141" s="43" t="e">
        <f t="shared" si="43"/>
        <v>#DIV/0!</v>
      </c>
      <c r="J141" s="43" t="e">
        <f t="shared" si="43"/>
        <v>#DIV/0!</v>
      </c>
      <c r="K141" s="43" t="e">
        <f t="shared" si="43"/>
        <v>#DIV/0!</v>
      </c>
      <c r="L141" s="43" t="e">
        <f t="shared" si="43"/>
        <v>#DIV/0!</v>
      </c>
      <c r="M141" s="43" t="e">
        <f t="shared" si="43"/>
        <v>#DIV/0!</v>
      </c>
      <c r="N141" s="43" t="e">
        <f>(N135+N136+N137+N138+N139)/N140*100</f>
        <v>#DIV/0!</v>
      </c>
    </row>
    <row r="142" spans="1:14" x14ac:dyDescent="0.25">
      <c r="N142" s="28">
        <f>AVERAGE(D141:D141)</f>
        <v>31.898734177215193</v>
      </c>
    </row>
  </sheetData>
  <mergeCells count="52">
    <mergeCell ref="D2:N2"/>
    <mergeCell ref="D46:N46"/>
    <mergeCell ref="D90:N90"/>
    <mergeCell ref="A1:N1"/>
    <mergeCell ref="A141:C141"/>
    <mergeCell ref="A2:A3"/>
    <mergeCell ref="A4:A10"/>
    <mergeCell ref="A11:A17"/>
    <mergeCell ref="A18:A24"/>
    <mergeCell ref="C46:C47"/>
    <mergeCell ref="C2:C3"/>
    <mergeCell ref="A134:A140"/>
    <mergeCell ref="B25:B31"/>
    <mergeCell ref="B4:B10"/>
    <mergeCell ref="B2:B3"/>
    <mergeCell ref="B39:B45"/>
    <mergeCell ref="B48:B54"/>
    <mergeCell ref="B32:B38"/>
    <mergeCell ref="B11:B17"/>
    <mergeCell ref="B18:B24"/>
    <mergeCell ref="A55:A61"/>
    <mergeCell ref="A46:A47"/>
    <mergeCell ref="B46:B47"/>
    <mergeCell ref="B134:B140"/>
    <mergeCell ref="A83:A89"/>
    <mergeCell ref="B55:B61"/>
    <mergeCell ref="A25:A31"/>
    <mergeCell ref="A32:A38"/>
    <mergeCell ref="B62:B68"/>
    <mergeCell ref="A62:A68"/>
    <mergeCell ref="A39:A45"/>
    <mergeCell ref="A48:A54"/>
    <mergeCell ref="B83:B89"/>
    <mergeCell ref="A76:A82"/>
    <mergeCell ref="A69:A75"/>
    <mergeCell ref="B76:B82"/>
    <mergeCell ref="B69:B75"/>
    <mergeCell ref="B127:B133"/>
    <mergeCell ref="A127:A133"/>
    <mergeCell ref="B113:B119"/>
    <mergeCell ref="B120:B126"/>
    <mergeCell ref="A113:A119"/>
    <mergeCell ref="A120:A126"/>
    <mergeCell ref="A106:A112"/>
    <mergeCell ref="A90:A91"/>
    <mergeCell ref="B90:B91"/>
    <mergeCell ref="C90:C91"/>
    <mergeCell ref="B99:B105"/>
    <mergeCell ref="A92:A98"/>
    <mergeCell ref="A99:A105"/>
    <mergeCell ref="B106:B112"/>
    <mergeCell ref="B92:B98"/>
  </mergeCells>
  <pageMargins left="0.7" right="0.7" top="0.75" bottom="0.75" header="0.3" footer="0.3"/>
  <pageSetup paperSize="9"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5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27" sqref="T27"/>
    </sheetView>
  </sheetViews>
  <sheetFormatPr defaultRowHeight="12.75" x14ac:dyDescent="0.25"/>
  <cols>
    <col min="1" max="1" width="4.5703125" style="7" customWidth="1"/>
    <col min="2" max="2" width="13.7109375" style="7" customWidth="1"/>
    <col min="3" max="3" width="12.42578125" style="7" customWidth="1"/>
    <col min="4" max="14" width="4.5703125" style="7" customWidth="1"/>
    <col min="15" max="16384" width="9.140625" style="7"/>
  </cols>
  <sheetData>
    <row r="1" spans="1:14" ht="26.25" customHeight="1" x14ac:dyDescent="0.25">
      <c r="A1" s="82" t="str">
        <f>'УХТЭ амбулатори'!A1</f>
        <v>Төв эмнэлэг, тусгай мэргэжлийн төвүүдийн 2017 оны 1 сарын 26 - 2022 оны 02 сарын 28  хүлээгдлийн мэдээ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.75" customHeight="1" x14ac:dyDescent="0.25">
      <c r="A2" s="79" t="s">
        <v>0</v>
      </c>
      <c r="B2" s="81" t="s">
        <v>16</v>
      </c>
      <c r="C2" s="81" t="s">
        <v>17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4" ht="36" customHeight="1" x14ac:dyDescent="0.25">
      <c r="A3" s="80"/>
      <c r="B3" s="81"/>
      <c r="C3" s="81"/>
      <c r="D3" s="11" t="s">
        <v>21</v>
      </c>
      <c r="E3" s="10" t="s">
        <v>72</v>
      </c>
      <c r="F3" s="11" t="s">
        <v>65</v>
      </c>
      <c r="G3" s="10" t="s">
        <v>66</v>
      </c>
      <c r="H3" s="11" t="s">
        <v>67</v>
      </c>
      <c r="I3" s="10" t="s">
        <v>70</v>
      </c>
      <c r="J3" s="11" t="s">
        <v>71</v>
      </c>
      <c r="K3" s="10" t="s">
        <v>73</v>
      </c>
      <c r="L3" s="10" t="s">
        <v>74</v>
      </c>
      <c r="M3" s="11" t="s">
        <v>75</v>
      </c>
      <c r="N3" s="10" t="s">
        <v>76</v>
      </c>
    </row>
    <row r="4" spans="1:14" ht="14.25" customHeight="1" x14ac:dyDescent="0.25">
      <c r="A4" s="76">
        <v>1</v>
      </c>
      <c r="B4" s="76" t="s">
        <v>33</v>
      </c>
      <c r="C4" s="5" t="s">
        <v>6</v>
      </c>
      <c r="D4" s="21">
        <v>66</v>
      </c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25">
      <c r="A5" s="77"/>
      <c r="B5" s="77"/>
      <c r="C5" s="5" t="s">
        <v>18</v>
      </c>
      <c r="D5" s="21">
        <v>7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 x14ac:dyDescent="0.25">
      <c r="A6" s="77"/>
      <c r="B6" s="77"/>
      <c r="C6" s="5" t="s">
        <v>1</v>
      </c>
      <c r="D6" s="21">
        <v>2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 x14ac:dyDescent="0.25">
      <c r="A7" s="77"/>
      <c r="B7" s="77"/>
      <c r="C7" s="5" t="s">
        <v>41</v>
      </c>
      <c r="D7" s="21">
        <v>3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 x14ac:dyDescent="0.25">
      <c r="A8" s="77"/>
      <c r="B8" s="77"/>
      <c r="C8" s="5" t="s">
        <v>42</v>
      </c>
      <c r="D8" s="21">
        <v>1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7" customHeight="1" x14ac:dyDescent="0.25">
      <c r="A9" s="77"/>
      <c r="B9" s="77"/>
      <c r="C9" s="8" t="s">
        <v>43</v>
      </c>
      <c r="D9" s="21">
        <v>17</v>
      </c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 x14ac:dyDescent="0.25">
      <c r="A10" s="78"/>
      <c r="B10" s="78"/>
      <c r="C10" s="12" t="s">
        <v>62</v>
      </c>
      <c r="D10" s="9">
        <f t="shared" ref="D10:M10" si="0">SUM(D4:D9)</f>
        <v>96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ref="N10" si="1">SUM(N4:N9)</f>
        <v>0</v>
      </c>
    </row>
    <row r="11" spans="1:14" ht="15.75" customHeight="1" x14ac:dyDescent="0.25">
      <c r="A11" s="76">
        <v>2</v>
      </c>
      <c r="B11" s="76" t="s">
        <v>34</v>
      </c>
      <c r="C11" s="5" t="s">
        <v>6</v>
      </c>
      <c r="D11" s="22">
        <v>31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25">
      <c r="A12" s="77"/>
      <c r="B12" s="77"/>
      <c r="C12" s="5" t="s">
        <v>18</v>
      </c>
      <c r="D12" s="21">
        <v>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5.75" customHeight="1" x14ac:dyDescent="0.25">
      <c r="A13" s="77"/>
      <c r="B13" s="77"/>
      <c r="C13" s="5" t="s">
        <v>1</v>
      </c>
      <c r="D13" s="21"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 x14ac:dyDescent="0.25">
      <c r="A14" s="77"/>
      <c r="B14" s="77"/>
      <c r="C14" s="5" t="s">
        <v>41</v>
      </c>
      <c r="D14" s="21"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5" customHeight="1" x14ac:dyDescent="0.25">
      <c r="A15" s="77"/>
      <c r="B15" s="77"/>
      <c r="C15" s="5" t="s">
        <v>42</v>
      </c>
      <c r="D15" s="21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25.5" customHeight="1" x14ac:dyDescent="0.25">
      <c r="A16" s="77"/>
      <c r="B16" s="77"/>
      <c r="C16" s="8" t="s">
        <v>43</v>
      </c>
      <c r="D16" s="21">
        <v>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 x14ac:dyDescent="0.25">
      <c r="A17" s="78"/>
      <c r="B17" s="78"/>
      <c r="C17" s="12" t="s">
        <v>62</v>
      </c>
      <c r="D17" s="9">
        <f t="shared" ref="D17:N17" si="2">SUM(D11:D16)</f>
        <v>36</v>
      </c>
      <c r="E17" s="9">
        <f t="shared" si="2"/>
        <v>0</v>
      </c>
      <c r="F17" s="9">
        <f t="shared" si="2"/>
        <v>0</v>
      </c>
      <c r="G17" s="9">
        <f t="shared" si="2"/>
        <v>0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  <c r="M17" s="9">
        <f t="shared" si="2"/>
        <v>0</v>
      </c>
      <c r="N17" s="9">
        <f t="shared" si="2"/>
        <v>0</v>
      </c>
    </row>
    <row r="18" spans="1:14" ht="13.5" customHeight="1" x14ac:dyDescent="0.25">
      <c r="A18" s="76">
        <v>3</v>
      </c>
      <c r="B18" s="76" t="s">
        <v>35</v>
      </c>
      <c r="C18" s="5" t="s">
        <v>6</v>
      </c>
      <c r="D18" s="21">
        <v>65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customHeight="1" x14ac:dyDescent="0.25">
      <c r="A19" s="77"/>
      <c r="B19" s="77"/>
      <c r="C19" s="5" t="s">
        <v>18</v>
      </c>
      <c r="D19" s="21">
        <v>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77"/>
      <c r="B20" s="77"/>
      <c r="C20" s="5" t="s">
        <v>1</v>
      </c>
      <c r="D20" s="21">
        <v>16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5" customHeight="1" x14ac:dyDescent="0.25">
      <c r="A21" s="77"/>
      <c r="B21" s="77"/>
      <c r="C21" s="5" t="s">
        <v>41</v>
      </c>
      <c r="D21" s="21">
        <v>41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5.75" customHeight="1" x14ac:dyDescent="0.25">
      <c r="A22" s="77"/>
      <c r="B22" s="77"/>
      <c r="C22" s="5" t="s">
        <v>42</v>
      </c>
      <c r="D22" s="21">
        <v>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.75" customHeight="1" x14ac:dyDescent="0.25">
      <c r="A23" s="77"/>
      <c r="B23" s="77"/>
      <c r="C23" s="8" t="s">
        <v>43</v>
      </c>
      <c r="D23" s="21">
        <v>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2.75" customHeight="1" x14ac:dyDescent="0.25">
      <c r="A24" s="78"/>
      <c r="B24" s="78"/>
      <c r="C24" s="12" t="s">
        <v>62</v>
      </c>
      <c r="D24" s="9">
        <f t="shared" ref="D24:M24" si="3">SUM(D18:D23)</f>
        <v>139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9">
        <f t="shared" si="3"/>
        <v>0</v>
      </c>
      <c r="L24" s="9">
        <f t="shared" si="3"/>
        <v>0</v>
      </c>
      <c r="M24" s="9">
        <f t="shared" si="3"/>
        <v>0</v>
      </c>
      <c r="N24" s="9">
        <f t="shared" ref="N24" si="4">SUM(N18:N23)</f>
        <v>0</v>
      </c>
    </row>
    <row r="25" spans="1:14" ht="14.25" customHeight="1" x14ac:dyDescent="0.25">
      <c r="A25" s="76">
        <v>4</v>
      </c>
      <c r="B25" s="76" t="s">
        <v>36</v>
      </c>
      <c r="C25" s="5" t="s">
        <v>6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</row>
    <row r="26" spans="1:14" ht="13.5" customHeight="1" x14ac:dyDescent="0.25">
      <c r="A26" s="77"/>
      <c r="B26" s="77"/>
      <c r="C26" s="5" t="s">
        <v>18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1:14" ht="12.75" customHeight="1" x14ac:dyDescent="0.25">
      <c r="A27" s="77"/>
      <c r="B27" s="77"/>
      <c r="C27" s="5" t="s">
        <v>1</v>
      </c>
      <c r="D27" s="52">
        <v>0</v>
      </c>
      <c r="E27" s="21">
        <v>0</v>
      </c>
      <c r="F27" s="21">
        <v>0</v>
      </c>
      <c r="G27" s="21">
        <v>0</v>
      </c>
      <c r="H27" s="21">
        <v>0</v>
      </c>
      <c r="I27" s="52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</row>
    <row r="28" spans="1:14" ht="14.25" customHeight="1" x14ac:dyDescent="0.25">
      <c r="A28" s="77"/>
      <c r="B28" s="77"/>
      <c r="C28" s="5" t="s">
        <v>41</v>
      </c>
      <c r="D28" s="52">
        <v>0</v>
      </c>
      <c r="E28" s="21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</row>
    <row r="29" spans="1:14" x14ac:dyDescent="0.25">
      <c r="A29" s="77"/>
      <c r="B29" s="77"/>
      <c r="C29" s="5" t="s">
        <v>42</v>
      </c>
      <c r="D29" s="52">
        <v>0</v>
      </c>
      <c r="E29" s="21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</row>
    <row r="30" spans="1:14" ht="25.5" x14ac:dyDescent="0.25">
      <c r="A30" s="77"/>
      <c r="B30" s="77"/>
      <c r="C30" s="8" t="s">
        <v>43</v>
      </c>
      <c r="D30" s="52">
        <v>0</v>
      </c>
      <c r="E30" s="21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</row>
    <row r="31" spans="1:14" x14ac:dyDescent="0.25">
      <c r="A31" s="78"/>
      <c r="B31" s="78"/>
      <c r="C31" s="12" t="s">
        <v>62</v>
      </c>
      <c r="D31" s="9">
        <f t="shared" ref="D31:M31" si="5">SUM(D25:D30)</f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  <c r="H31" s="9">
        <f t="shared" si="5"/>
        <v>0</v>
      </c>
      <c r="I31" s="9">
        <f t="shared" si="5"/>
        <v>0</v>
      </c>
      <c r="J31" s="9">
        <f t="shared" si="5"/>
        <v>0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ref="N31" si="6">SUM(N25:N30)</f>
        <v>0</v>
      </c>
    </row>
    <row r="32" spans="1:14" x14ac:dyDescent="0.25">
      <c r="A32" s="76">
        <v>5</v>
      </c>
      <c r="B32" s="76" t="s">
        <v>37</v>
      </c>
      <c r="C32" s="5" t="s">
        <v>6</v>
      </c>
      <c r="D32" s="52">
        <v>3</v>
      </c>
      <c r="E32" s="52"/>
      <c r="F32" s="52"/>
      <c r="G32" s="52"/>
      <c r="H32" s="52"/>
      <c r="I32" s="52"/>
      <c r="J32" s="52"/>
      <c r="K32" s="52"/>
      <c r="L32" s="52"/>
      <c r="M32" s="52"/>
      <c r="N32" s="18"/>
    </row>
    <row r="33" spans="1:14" x14ac:dyDescent="0.25">
      <c r="A33" s="77"/>
      <c r="B33" s="77"/>
      <c r="C33" s="5" t="s">
        <v>18</v>
      </c>
      <c r="D33" s="52">
        <v>0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5">
      <c r="A34" s="77"/>
      <c r="B34" s="77"/>
      <c r="C34" s="5" t="s">
        <v>1</v>
      </c>
      <c r="D34" s="52">
        <v>0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ht="15" customHeight="1" x14ac:dyDescent="0.25">
      <c r="A35" s="77"/>
      <c r="B35" s="77"/>
      <c r="C35" s="5" t="s">
        <v>41</v>
      </c>
      <c r="D35" s="52">
        <v>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ht="15" customHeight="1" x14ac:dyDescent="0.25">
      <c r="A36" s="77"/>
      <c r="B36" s="77"/>
      <c r="C36" s="5" t="s">
        <v>42</v>
      </c>
      <c r="D36" s="52">
        <v>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27" customHeight="1" x14ac:dyDescent="0.25">
      <c r="A37" s="77"/>
      <c r="B37" s="77"/>
      <c r="C37" s="8" t="s">
        <v>43</v>
      </c>
      <c r="D37" s="52">
        <v>0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5">
      <c r="A38" s="78"/>
      <c r="B38" s="78"/>
      <c r="C38" s="12" t="s">
        <v>62</v>
      </c>
      <c r="D38" s="9">
        <f t="shared" ref="D38:M38" si="7">SUM(D32:D37)</f>
        <v>3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ref="N38" si="8">SUM(N32:N37)</f>
        <v>0</v>
      </c>
    </row>
    <row r="39" spans="1:14" ht="14.25" customHeight="1" x14ac:dyDescent="0.25">
      <c r="A39" s="76">
        <v>6</v>
      </c>
      <c r="B39" s="76" t="s">
        <v>14</v>
      </c>
      <c r="C39" s="5" t="s">
        <v>6</v>
      </c>
      <c r="D39" s="52">
        <v>3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x14ac:dyDescent="0.25">
      <c r="A40" s="77"/>
      <c r="B40" s="77"/>
      <c r="C40" s="5" t="s">
        <v>18</v>
      </c>
      <c r="D40" s="52">
        <v>0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9.5" customHeight="1" x14ac:dyDescent="0.25">
      <c r="A41" s="77"/>
      <c r="B41" s="77"/>
      <c r="C41" s="5" t="s">
        <v>1</v>
      </c>
      <c r="D41" s="52">
        <v>0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ht="15" customHeight="1" x14ac:dyDescent="0.25">
      <c r="A42" s="77"/>
      <c r="B42" s="77"/>
      <c r="C42" s="5" t="s">
        <v>41</v>
      </c>
      <c r="D42" s="52">
        <v>0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ht="15" customHeight="1" x14ac:dyDescent="0.25">
      <c r="A43" s="77"/>
      <c r="B43" s="77"/>
      <c r="C43" s="5" t="s">
        <v>42</v>
      </c>
      <c r="D43" s="52">
        <v>0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 ht="27.75" customHeight="1" x14ac:dyDescent="0.25">
      <c r="A44" s="77"/>
      <c r="B44" s="77"/>
      <c r="C44" s="8" t="s">
        <v>43</v>
      </c>
      <c r="D44" s="52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17.25" customHeight="1" x14ac:dyDescent="0.25">
      <c r="A45" s="78"/>
      <c r="B45" s="78"/>
      <c r="C45" s="12" t="s">
        <v>62</v>
      </c>
      <c r="D45" s="9">
        <f t="shared" ref="D45:M45" si="9">SUM(D39:D44)</f>
        <v>3</v>
      </c>
      <c r="E45" s="9">
        <f t="shared" si="9"/>
        <v>0</v>
      </c>
      <c r="F45" s="9">
        <f t="shared" si="9"/>
        <v>0</v>
      </c>
      <c r="G45" s="9">
        <f t="shared" si="9"/>
        <v>0</v>
      </c>
      <c r="H45" s="9">
        <f t="shared" si="9"/>
        <v>0</v>
      </c>
      <c r="I45" s="9">
        <f t="shared" si="9"/>
        <v>0</v>
      </c>
      <c r="J45" s="9">
        <f t="shared" si="9"/>
        <v>0</v>
      </c>
      <c r="K45" s="9">
        <f t="shared" si="9"/>
        <v>0</v>
      </c>
      <c r="L45" s="9">
        <f t="shared" si="9"/>
        <v>0</v>
      </c>
      <c r="M45" s="9">
        <f t="shared" si="9"/>
        <v>0</v>
      </c>
      <c r="N45" s="9">
        <f t="shared" ref="N45" si="10">SUM(N39:N44)</f>
        <v>0</v>
      </c>
    </row>
    <row r="46" spans="1:14" ht="17.25" customHeight="1" x14ac:dyDescent="0.25">
      <c r="A46" s="79" t="s">
        <v>0</v>
      </c>
      <c r="B46" s="81" t="s">
        <v>16</v>
      </c>
      <c r="C46" s="81" t="s">
        <v>17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33.75" customHeight="1" x14ac:dyDescent="0.25">
      <c r="A47" s="80"/>
      <c r="B47" s="81"/>
      <c r="C47" s="81"/>
      <c r="D47" s="11" t="s">
        <v>21</v>
      </c>
      <c r="E47" s="10" t="s">
        <v>72</v>
      </c>
      <c r="F47" s="11" t="s">
        <v>65</v>
      </c>
      <c r="G47" s="10" t="s">
        <v>66</v>
      </c>
      <c r="H47" s="11" t="s">
        <v>67</v>
      </c>
      <c r="I47" s="10" t="s">
        <v>70</v>
      </c>
      <c r="J47" s="11" t="s">
        <v>71</v>
      </c>
      <c r="K47" s="10" t="s">
        <v>73</v>
      </c>
      <c r="L47" s="10" t="s">
        <v>74</v>
      </c>
      <c r="M47" s="11" t="s">
        <v>75</v>
      </c>
      <c r="N47" s="10" t="s">
        <v>76</v>
      </c>
    </row>
    <row r="48" spans="1:14" ht="12" customHeight="1" x14ac:dyDescent="0.25">
      <c r="A48" s="76">
        <v>7</v>
      </c>
      <c r="B48" s="76" t="s">
        <v>38</v>
      </c>
      <c r="C48" s="5" t="s">
        <v>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</row>
    <row r="49" spans="1:14" ht="12.75" customHeight="1" x14ac:dyDescent="0.25">
      <c r="A49" s="77"/>
      <c r="B49" s="77"/>
      <c r="C49" s="5" t="s">
        <v>18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</row>
    <row r="50" spans="1:14" ht="10.5" customHeight="1" x14ac:dyDescent="0.25">
      <c r="A50" s="77"/>
      <c r="B50" s="77"/>
      <c r="C50" s="5" t="s">
        <v>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</row>
    <row r="51" spans="1:14" ht="12" customHeight="1" x14ac:dyDescent="0.25">
      <c r="A51" s="77"/>
      <c r="B51" s="77"/>
      <c r="C51" s="5" t="s">
        <v>41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</row>
    <row r="52" spans="1:14" ht="12" customHeight="1" x14ac:dyDescent="0.25">
      <c r="A52" s="77"/>
      <c r="B52" s="77"/>
      <c r="C52" s="5" t="s">
        <v>42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</row>
    <row r="53" spans="1:14" ht="24" customHeight="1" x14ac:dyDescent="0.25">
      <c r="A53" s="77"/>
      <c r="B53" s="77"/>
      <c r="C53" s="8" t="s">
        <v>43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</row>
    <row r="54" spans="1:14" ht="10.5" customHeight="1" x14ac:dyDescent="0.25">
      <c r="A54" s="78"/>
      <c r="B54" s="78"/>
      <c r="C54" s="12" t="s">
        <v>62</v>
      </c>
      <c r="D54" s="9">
        <f t="shared" ref="D54:F54" si="11">SUM(D48:D53)</f>
        <v>0</v>
      </c>
      <c r="E54" s="9">
        <f t="shared" si="11"/>
        <v>0</v>
      </c>
      <c r="F54" s="9">
        <f t="shared" si="11"/>
        <v>0</v>
      </c>
      <c r="G54" s="9">
        <v>0</v>
      </c>
      <c r="H54" s="9">
        <f t="shared" ref="H54:N54" si="12">SUM(H48:H53)</f>
        <v>0</v>
      </c>
      <c r="I54" s="9">
        <f t="shared" si="12"/>
        <v>0</v>
      </c>
      <c r="J54" s="9">
        <f t="shared" si="12"/>
        <v>0</v>
      </c>
      <c r="K54" s="9">
        <f t="shared" si="12"/>
        <v>0</v>
      </c>
      <c r="L54" s="9">
        <f t="shared" si="12"/>
        <v>0</v>
      </c>
      <c r="M54" s="9">
        <f t="shared" si="12"/>
        <v>0</v>
      </c>
      <c r="N54" s="9">
        <f t="shared" si="12"/>
        <v>0</v>
      </c>
    </row>
    <row r="55" spans="1:14" ht="13.5" customHeight="1" x14ac:dyDescent="0.25">
      <c r="A55" s="76">
        <v>8</v>
      </c>
      <c r="B55" s="76" t="s">
        <v>39</v>
      </c>
      <c r="C55" s="5" t="s">
        <v>6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</row>
    <row r="56" spans="1:14" ht="12.75" customHeight="1" x14ac:dyDescent="0.25">
      <c r="A56" s="77"/>
      <c r="B56" s="77"/>
      <c r="C56" s="5" t="s">
        <v>18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</row>
    <row r="57" spans="1:14" ht="12" customHeight="1" x14ac:dyDescent="0.25">
      <c r="A57" s="77"/>
      <c r="B57" s="77"/>
      <c r="C57" s="5" t="s">
        <v>1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</row>
    <row r="58" spans="1:14" ht="15" customHeight="1" x14ac:dyDescent="0.25">
      <c r="A58" s="77"/>
      <c r="B58" s="77"/>
      <c r="C58" s="5" t="s">
        <v>41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</row>
    <row r="59" spans="1:14" ht="15" customHeight="1" x14ac:dyDescent="0.25">
      <c r="A59" s="77"/>
      <c r="B59" s="77"/>
      <c r="C59" s="5" t="s">
        <v>42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</row>
    <row r="60" spans="1:14" ht="24" customHeight="1" x14ac:dyDescent="0.25">
      <c r="A60" s="77"/>
      <c r="B60" s="77"/>
      <c r="C60" s="8" t="s">
        <v>43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</row>
    <row r="61" spans="1:14" x14ac:dyDescent="0.25">
      <c r="A61" s="78"/>
      <c r="B61" s="78"/>
      <c r="C61" s="12" t="s">
        <v>62</v>
      </c>
      <c r="D61" s="9">
        <f t="shared" ref="D61:F61" si="13">SUM(D55:D60)</f>
        <v>0</v>
      </c>
      <c r="E61" s="9">
        <f t="shared" si="13"/>
        <v>0</v>
      </c>
      <c r="F61" s="9">
        <f t="shared" si="13"/>
        <v>0</v>
      </c>
      <c r="G61" s="9">
        <v>0</v>
      </c>
      <c r="H61" s="9">
        <f t="shared" ref="H61:N61" si="14">SUM(H55:H60)</f>
        <v>0</v>
      </c>
      <c r="I61" s="9">
        <f t="shared" si="14"/>
        <v>0</v>
      </c>
      <c r="J61" s="9">
        <f t="shared" si="14"/>
        <v>0</v>
      </c>
      <c r="K61" s="9">
        <f t="shared" si="14"/>
        <v>0</v>
      </c>
      <c r="L61" s="9">
        <f t="shared" si="14"/>
        <v>0</v>
      </c>
      <c r="M61" s="9">
        <f t="shared" si="14"/>
        <v>0</v>
      </c>
      <c r="N61" s="9">
        <f t="shared" si="14"/>
        <v>0</v>
      </c>
    </row>
    <row r="62" spans="1:14" x14ac:dyDescent="0.25">
      <c r="A62" s="76">
        <v>9</v>
      </c>
      <c r="B62" s="76" t="s">
        <v>5</v>
      </c>
      <c r="C62" s="5" t="s">
        <v>6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18">
        <v>0</v>
      </c>
    </row>
    <row r="63" spans="1:14" x14ac:dyDescent="0.25">
      <c r="A63" s="77"/>
      <c r="B63" s="77"/>
      <c r="C63" s="5" t="s">
        <v>18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</row>
    <row r="64" spans="1:14" x14ac:dyDescent="0.25">
      <c r="A64" s="77"/>
      <c r="B64" s="77"/>
      <c r="C64" s="5" t="s">
        <v>1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</row>
    <row r="65" spans="1:14" ht="15" customHeight="1" x14ac:dyDescent="0.25">
      <c r="A65" s="77"/>
      <c r="B65" s="77"/>
      <c r="C65" s="5" t="s">
        <v>41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</row>
    <row r="66" spans="1:14" ht="15" customHeight="1" x14ac:dyDescent="0.25">
      <c r="A66" s="77"/>
      <c r="B66" s="77"/>
      <c r="C66" s="5" t="s">
        <v>59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</row>
    <row r="67" spans="1:14" ht="27.75" customHeight="1" x14ac:dyDescent="0.25">
      <c r="A67" s="77"/>
      <c r="B67" s="77"/>
      <c r="C67" s="8" t="s">
        <v>43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</row>
    <row r="68" spans="1:14" x14ac:dyDescent="0.25">
      <c r="A68" s="78"/>
      <c r="B68" s="78"/>
      <c r="C68" s="12" t="s">
        <v>62</v>
      </c>
      <c r="D68" s="9">
        <f t="shared" ref="D68:F68" si="15">SUM(D62:D67)</f>
        <v>0</v>
      </c>
      <c r="E68" s="9">
        <f t="shared" si="15"/>
        <v>0</v>
      </c>
      <c r="F68" s="9">
        <f t="shared" si="15"/>
        <v>0</v>
      </c>
      <c r="G68" s="9">
        <v>0</v>
      </c>
      <c r="H68" s="9">
        <f t="shared" ref="H68:N68" si="16">SUM(H62:H67)</f>
        <v>0</v>
      </c>
      <c r="I68" s="9">
        <f t="shared" si="16"/>
        <v>0</v>
      </c>
      <c r="J68" s="9">
        <f t="shared" si="16"/>
        <v>0</v>
      </c>
      <c r="K68" s="9">
        <f t="shared" si="16"/>
        <v>0</v>
      </c>
      <c r="L68" s="9">
        <f t="shared" si="16"/>
        <v>0</v>
      </c>
      <c r="M68" s="9">
        <f t="shared" si="16"/>
        <v>0</v>
      </c>
      <c r="N68" s="9">
        <f t="shared" si="16"/>
        <v>0</v>
      </c>
    </row>
    <row r="69" spans="1:14" ht="12.75" customHeight="1" x14ac:dyDescent="0.25">
      <c r="A69" s="76">
        <v>10</v>
      </c>
      <c r="B69" s="76" t="s">
        <v>40</v>
      </c>
      <c r="C69" s="5" t="s">
        <v>6</v>
      </c>
      <c r="D69" s="48">
        <v>4</v>
      </c>
      <c r="E69" s="52"/>
      <c r="F69" s="52"/>
      <c r="G69" s="52"/>
      <c r="H69" s="19"/>
      <c r="I69" s="52"/>
      <c r="J69" s="52"/>
      <c r="K69" s="52"/>
      <c r="L69" s="52"/>
      <c r="M69" s="52"/>
      <c r="N69" s="52"/>
    </row>
    <row r="70" spans="1:14" x14ac:dyDescent="0.25">
      <c r="A70" s="77"/>
      <c r="B70" s="77"/>
      <c r="C70" s="5" t="s">
        <v>18</v>
      </c>
      <c r="D70" s="52">
        <v>2</v>
      </c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1:14" x14ac:dyDescent="0.25">
      <c r="A71" s="77"/>
      <c r="B71" s="77"/>
      <c r="C71" s="5" t="s">
        <v>1</v>
      </c>
      <c r="D71" s="52">
        <v>0</v>
      </c>
      <c r="E71" s="52"/>
      <c r="F71" s="52"/>
      <c r="G71" s="52"/>
      <c r="H71" s="52"/>
      <c r="I71" s="52"/>
      <c r="J71" s="52"/>
      <c r="K71" s="52"/>
      <c r="L71" s="52"/>
      <c r="M71" s="52"/>
      <c r="N71" s="18"/>
    </row>
    <row r="72" spans="1:14" x14ac:dyDescent="0.25">
      <c r="A72" s="77"/>
      <c r="B72" s="77"/>
      <c r="C72" s="5" t="s">
        <v>41</v>
      </c>
      <c r="D72" s="52">
        <v>0</v>
      </c>
      <c r="E72" s="52"/>
      <c r="F72" s="52"/>
      <c r="G72" s="52"/>
      <c r="H72" s="52"/>
      <c r="I72" s="52"/>
      <c r="J72" s="52"/>
      <c r="K72" s="52"/>
      <c r="L72" s="52"/>
      <c r="M72" s="52"/>
      <c r="N72" s="52"/>
    </row>
    <row r="73" spans="1:14" x14ac:dyDescent="0.25">
      <c r="A73" s="77"/>
      <c r="B73" s="77"/>
      <c r="C73" s="5" t="s">
        <v>42</v>
      </c>
      <c r="D73" s="52">
        <v>0</v>
      </c>
      <c r="E73" s="52"/>
      <c r="F73" s="52"/>
      <c r="G73" s="52"/>
      <c r="H73" s="52"/>
      <c r="I73" s="52"/>
      <c r="J73" s="52"/>
      <c r="K73" s="52"/>
      <c r="L73" s="52"/>
      <c r="M73" s="52"/>
      <c r="N73" s="52"/>
    </row>
    <row r="74" spans="1:14" ht="25.5" x14ac:dyDescent="0.25">
      <c r="A74" s="77"/>
      <c r="B74" s="77"/>
      <c r="C74" s="8" t="s">
        <v>43</v>
      </c>
      <c r="D74" s="4">
        <v>0</v>
      </c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78"/>
      <c r="B75" s="78"/>
      <c r="C75" s="12" t="s">
        <v>62</v>
      </c>
      <c r="D75" s="9">
        <f t="shared" ref="D75:M75" si="17">SUM(D69:D74)</f>
        <v>6</v>
      </c>
      <c r="E75" s="9">
        <f t="shared" si="17"/>
        <v>0</v>
      </c>
      <c r="F75" s="9">
        <f t="shared" si="17"/>
        <v>0</v>
      </c>
      <c r="G75" s="9">
        <f t="shared" si="17"/>
        <v>0</v>
      </c>
      <c r="H75" s="9">
        <f t="shared" si="17"/>
        <v>0</v>
      </c>
      <c r="I75" s="9">
        <f t="shared" si="17"/>
        <v>0</v>
      </c>
      <c r="J75" s="9">
        <f t="shared" si="17"/>
        <v>0</v>
      </c>
      <c r="K75" s="9">
        <f t="shared" si="17"/>
        <v>0</v>
      </c>
      <c r="L75" s="9">
        <f t="shared" si="17"/>
        <v>0</v>
      </c>
      <c r="M75" s="9">
        <f t="shared" si="17"/>
        <v>0</v>
      </c>
      <c r="N75" s="9">
        <f t="shared" ref="N75" si="18">SUM(N69:N74)</f>
        <v>0</v>
      </c>
    </row>
    <row r="76" spans="1:14" ht="15" x14ac:dyDescent="0.25">
      <c r="A76" s="76">
        <v>12</v>
      </c>
      <c r="B76" s="76" t="s">
        <v>68</v>
      </c>
      <c r="C76" s="5" t="s">
        <v>6</v>
      </c>
      <c r="D76" s="52">
        <v>18</v>
      </c>
      <c r="E76" s="52"/>
      <c r="F76" s="19"/>
      <c r="G76" s="52"/>
      <c r="H76" s="52"/>
      <c r="I76" s="24"/>
      <c r="J76" s="52"/>
      <c r="K76" s="52"/>
      <c r="L76" s="52"/>
      <c r="M76" s="52"/>
      <c r="N76" s="52"/>
    </row>
    <row r="77" spans="1:14" x14ac:dyDescent="0.25">
      <c r="A77" s="77"/>
      <c r="B77" s="77"/>
      <c r="C77" s="5" t="s">
        <v>18</v>
      </c>
      <c r="D77" s="52">
        <v>2</v>
      </c>
      <c r="E77" s="52"/>
      <c r="F77" s="52"/>
      <c r="G77" s="52"/>
      <c r="H77" s="52"/>
      <c r="I77" s="52"/>
      <c r="J77" s="52"/>
      <c r="K77" s="52"/>
      <c r="L77" s="52"/>
      <c r="M77" s="52"/>
      <c r="N77" s="52"/>
    </row>
    <row r="78" spans="1:14" x14ac:dyDescent="0.25">
      <c r="A78" s="77"/>
      <c r="B78" s="77"/>
      <c r="C78" s="5" t="s">
        <v>1</v>
      </c>
      <c r="D78" s="52">
        <v>2</v>
      </c>
      <c r="E78" s="52"/>
      <c r="F78" s="52"/>
      <c r="G78" s="52"/>
      <c r="H78" s="52"/>
      <c r="I78" s="52"/>
      <c r="J78" s="52"/>
      <c r="K78" s="52"/>
      <c r="L78" s="52"/>
      <c r="M78" s="52"/>
      <c r="N78" s="52"/>
    </row>
    <row r="79" spans="1:14" x14ac:dyDescent="0.25">
      <c r="A79" s="77"/>
      <c r="B79" s="77"/>
      <c r="C79" s="5" t="s">
        <v>41</v>
      </c>
      <c r="D79" s="52">
        <v>1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4" x14ac:dyDescent="0.25">
      <c r="A80" s="77"/>
      <c r="B80" s="77"/>
      <c r="C80" s="5" t="s">
        <v>59</v>
      </c>
      <c r="D80" s="52">
        <v>4</v>
      </c>
      <c r="E80" s="52"/>
      <c r="F80" s="52"/>
      <c r="G80" s="52"/>
      <c r="H80" s="52"/>
      <c r="I80" s="52"/>
      <c r="J80" s="52"/>
      <c r="K80" s="52"/>
      <c r="L80" s="52"/>
      <c r="M80" s="52"/>
      <c r="N80" s="52"/>
    </row>
    <row r="81" spans="1:14" ht="25.5" x14ac:dyDescent="0.25">
      <c r="A81" s="77"/>
      <c r="B81" s="77"/>
      <c r="C81" s="8" t="s">
        <v>43</v>
      </c>
      <c r="D81" s="52">
        <v>11</v>
      </c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1:14" x14ac:dyDescent="0.25">
      <c r="A82" s="78"/>
      <c r="B82" s="78"/>
      <c r="C82" s="12" t="s">
        <v>62</v>
      </c>
      <c r="D82" s="9">
        <f t="shared" ref="D82:M82" si="19">SUM(D76:D81)</f>
        <v>38</v>
      </c>
      <c r="E82" s="9">
        <f t="shared" si="19"/>
        <v>0</v>
      </c>
      <c r="F82" s="9">
        <f t="shared" si="19"/>
        <v>0</v>
      </c>
      <c r="G82" s="9">
        <f t="shared" si="19"/>
        <v>0</v>
      </c>
      <c r="H82" s="9">
        <f t="shared" si="19"/>
        <v>0</v>
      </c>
      <c r="I82" s="9">
        <f t="shared" si="19"/>
        <v>0</v>
      </c>
      <c r="J82" s="9">
        <f t="shared" si="19"/>
        <v>0</v>
      </c>
      <c r="K82" s="9">
        <f t="shared" si="19"/>
        <v>0</v>
      </c>
      <c r="L82" s="9">
        <f t="shared" si="19"/>
        <v>0</v>
      </c>
      <c r="M82" s="9">
        <f t="shared" si="19"/>
        <v>0</v>
      </c>
      <c r="N82" s="9">
        <f t="shared" ref="N82" si="20">SUM(N76:N81)</f>
        <v>0</v>
      </c>
    </row>
    <row r="83" spans="1:14" ht="12.75" customHeight="1" x14ac:dyDescent="0.25">
      <c r="A83" s="76">
        <v>13</v>
      </c>
      <c r="B83" s="76" t="s">
        <v>60</v>
      </c>
      <c r="C83" s="5" t="s">
        <v>6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</row>
    <row r="84" spans="1:14" x14ac:dyDescent="0.25">
      <c r="A84" s="77"/>
      <c r="B84" s="77"/>
      <c r="C84" s="5" t="s">
        <v>18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</row>
    <row r="85" spans="1:14" x14ac:dyDescent="0.25">
      <c r="A85" s="77"/>
      <c r="B85" s="77"/>
      <c r="C85" s="5" t="s">
        <v>1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</row>
    <row r="86" spans="1:14" x14ac:dyDescent="0.25">
      <c r="A86" s="77"/>
      <c r="B86" s="77"/>
      <c r="C86" s="5" t="s">
        <v>41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</row>
    <row r="87" spans="1:14" x14ac:dyDescent="0.25">
      <c r="A87" s="77"/>
      <c r="B87" s="77"/>
      <c r="C87" s="5" t="s">
        <v>59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</row>
    <row r="88" spans="1:14" ht="20.25" customHeight="1" x14ac:dyDescent="0.25">
      <c r="A88" s="77"/>
      <c r="B88" s="77"/>
      <c r="C88" s="8" t="s">
        <v>43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</row>
    <row r="89" spans="1:14" x14ac:dyDescent="0.25">
      <c r="A89" s="78"/>
      <c r="B89" s="78"/>
      <c r="C89" s="12" t="s">
        <v>62</v>
      </c>
      <c r="D89" s="9">
        <f t="shared" ref="D89:F89" si="21">SUM(D83:D88)</f>
        <v>0</v>
      </c>
      <c r="E89" s="9">
        <f t="shared" si="21"/>
        <v>0</v>
      </c>
      <c r="F89" s="9">
        <f t="shared" si="21"/>
        <v>0</v>
      </c>
      <c r="G89" s="9">
        <v>0</v>
      </c>
      <c r="H89" s="9">
        <f t="shared" ref="H89:I89" si="22">SUM(H83:H88)</f>
        <v>0</v>
      </c>
      <c r="I89" s="9">
        <f t="shared" si="22"/>
        <v>0</v>
      </c>
      <c r="J89" s="9">
        <v>0</v>
      </c>
      <c r="K89" s="9">
        <f t="shared" ref="K89:N89" si="23">SUM(K83:K88)</f>
        <v>0</v>
      </c>
      <c r="L89" s="9">
        <f t="shared" si="23"/>
        <v>0</v>
      </c>
      <c r="M89" s="9">
        <f t="shared" si="23"/>
        <v>0</v>
      </c>
      <c r="N89" s="9">
        <f t="shared" si="23"/>
        <v>0</v>
      </c>
    </row>
    <row r="90" spans="1:14" ht="12.75" customHeight="1" x14ac:dyDescent="0.25">
      <c r="A90" s="76">
        <v>14</v>
      </c>
      <c r="B90" s="76" t="s">
        <v>61</v>
      </c>
      <c r="C90" s="5" t="s">
        <v>6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</row>
    <row r="91" spans="1:14" x14ac:dyDescent="0.25">
      <c r="A91" s="77"/>
      <c r="B91" s="77"/>
      <c r="C91" s="5" t="s">
        <v>18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</row>
    <row r="92" spans="1:14" x14ac:dyDescent="0.25">
      <c r="A92" s="77"/>
      <c r="B92" s="77"/>
      <c r="C92" s="5" t="s">
        <v>1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</row>
    <row r="93" spans="1:14" x14ac:dyDescent="0.25">
      <c r="A93" s="77"/>
      <c r="B93" s="77"/>
      <c r="C93" s="5" t="s">
        <v>41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</row>
    <row r="94" spans="1:14" x14ac:dyDescent="0.25">
      <c r="A94" s="77"/>
      <c r="B94" s="77"/>
      <c r="C94" s="5" t="s">
        <v>59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</row>
    <row r="95" spans="1:14" ht="21" customHeight="1" x14ac:dyDescent="0.25">
      <c r="A95" s="77"/>
      <c r="B95" s="77"/>
      <c r="C95" s="8" t="s">
        <v>43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</row>
    <row r="96" spans="1:14" x14ac:dyDescent="0.25">
      <c r="A96" s="78"/>
      <c r="B96" s="78"/>
      <c r="C96" s="12" t="s">
        <v>62</v>
      </c>
      <c r="D96" s="9">
        <f t="shared" ref="D96:F96" si="24">SUM(D90:D95)</f>
        <v>0</v>
      </c>
      <c r="E96" s="9">
        <f t="shared" si="24"/>
        <v>0</v>
      </c>
      <c r="F96" s="9">
        <f t="shared" si="24"/>
        <v>0</v>
      </c>
      <c r="G96" s="9">
        <v>0</v>
      </c>
      <c r="H96" s="9">
        <f t="shared" ref="H96:I96" si="25">SUM(H90:H95)</f>
        <v>0</v>
      </c>
      <c r="I96" s="9">
        <f t="shared" si="25"/>
        <v>0</v>
      </c>
      <c r="J96" s="9">
        <v>0</v>
      </c>
      <c r="K96" s="9">
        <f t="shared" ref="K96:N96" si="26">SUM(K90:K95)</f>
        <v>0</v>
      </c>
      <c r="L96" s="9">
        <f t="shared" si="26"/>
        <v>0</v>
      </c>
      <c r="M96" s="9">
        <f t="shared" si="26"/>
        <v>0</v>
      </c>
      <c r="N96" s="9">
        <f t="shared" si="26"/>
        <v>0</v>
      </c>
    </row>
    <row r="97" spans="1:14" x14ac:dyDescent="0.25">
      <c r="A97" s="70"/>
      <c r="B97" s="70" t="s">
        <v>78</v>
      </c>
      <c r="C97" s="5" t="s">
        <v>6</v>
      </c>
      <c r="D97" s="45">
        <f t="shared" ref="D97:N97" si="27">AVERAGE(D4,D11,D18,D25,D32,D39,D48,D55,D62,D69,D76,D83,D90)</f>
        <v>14.615384615384615</v>
      </c>
      <c r="E97" s="45">
        <f t="shared" si="27"/>
        <v>0</v>
      </c>
      <c r="F97" s="45">
        <f t="shared" si="27"/>
        <v>0</v>
      </c>
      <c r="G97" s="45">
        <f t="shared" si="27"/>
        <v>0</v>
      </c>
      <c r="H97" s="45">
        <f t="shared" si="27"/>
        <v>0</v>
      </c>
      <c r="I97" s="45">
        <f t="shared" si="27"/>
        <v>0</v>
      </c>
      <c r="J97" s="45">
        <f t="shared" si="27"/>
        <v>0</v>
      </c>
      <c r="K97" s="45">
        <f t="shared" si="27"/>
        <v>0</v>
      </c>
      <c r="L97" s="45">
        <f t="shared" si="27"/>
        <v>0</v>
      </c>
      <c r="M97" s="45">
        <f t="shared" si="27"/>
        <v>0</v>
      </c>
      <c r="N97" s="45">
        <f t="shared" si="27"/>
        <v>0</v>
      </c>
    </row>
    <row r="98" spans="1:14" x14ac:dyDescent="0.25">
      <c r="A98" s="71"/>
      <c r="B98" s="71"/>
      <c r="C98" s="5" t="s">
        <v>18</v>
      </c>
      <c r="D98" s="45">
        <f t="shared" ref="D98:N98" si="28">AVERAGE(D5,D12,D19,D26,D33,D40,D49,D56,D63,D70,D77,D84,D91)</f>
        <v>1.5384615384615385</v>
      </c>
      <c r="E98" s="45">
        <f t="shared" si="28"/>
        <v>0</v>
      </c>
      <c r="F98" s="45">
        <f t="shared" si="28"/>
        <v>0</v>
      </c>
      <c r="G98" s="45">
        <f t="shared" si="28"/>
        <v>0</v>
      </c>
      <c r="H98" s="45">
        <f t="shared" si="28"/>
        <v>0</v>
      </c>
      <c r="I98" s="45">
        <f t="shared" si="28"/>
        <v>0</v>
      </c>
      <c r="J98" s="45">
        <f t="shared" si="28"/>
        <v>0</v>
      </c>
      <c r="K98" s="45">
        <f t="shared" si="28"/>
        <v>0</v>
      </c>
      <c r="L98" s="45">
        <f t="shared" si="28"/>
        <v>0</v>
      </c>
      <c r="M98" s="45">
        <f t="shared" si="28"/>
        <v>0</v>
      </c>
      <c r="N98" s="45">
        <f t="shared" si="28"/>
        <v>0</v>
      </c>
    </row>
    <row r="99" spans="1:14" x14ac:dyDescent="0.25">
      <c r="A99" s="71"/>
      <c r="B99" s="71"/>
      <c r="C99" s="5" t="s">
        <v>1</v>
      </c>
      <c r="D99" s="45">
        <f t="shared" ref="D99:N99" si="29">AVERAGE(D6,D13,D20,D27,D34,D41,D50,D57,D64,D71,D78,D85,D92)</f>
        <v>1.5384615384615385</v>
      </c>
      <c r="E99" s="45">
        <f t="shared" si="29"/>
        <v>0</v>
      </c>
      <c r="F99" s="45">
        <f t="shared" si="29"/>
        <v>0</v>
      </c>
      <c r="G99" s="45">
        <f t="shared" si="29"/>
        <v>0</v>
      </c>
      <c r="H99" s="45">
        <f t="shared" si="29"/>
        <v>0</v>
      </c>
      <c r="I99" s="45">
        <f t="shared" si="29"/>
        <v>0</v>
      </c>
      <c r="J99" s="45">
        <f t="shared" si="29"/>
        <v>0</v>
      </c>
      <c r="K99" s="45">
        <f t="shared" si="29"/>
        <v>0</v>
      </c>
      <c r="L99" s="45">
        <f t="shared" si="29"/>
        <v>0</v>
      </c>
      <c r="M99" s="45">
        <f t="shared" si="29"/>
        <v>0</v>
      </c>
      <c r="N99" s="45">
        <f t="shared" si="29"/>
        <v>0</v>
      </c>
    </row>
    <row r="100" spans="1:14" x14ac:dyDescent="0.25">
      <c r="A100" s="71"/>
      <c r="B100" s="71"/>
      <c r="C100" s="5" t="s">
        <v>41</v>
      </c>
      <c r="D100" s="45">
        <f t="shared" ref="D100:N100" si="30">AVERAGE(D7,D14,D21,D28,D35,D42,D51,D58,D65,D72,D79,D86,D93)</f>
        <v>3.4615384615384617</v>
      </c>
      <c r="E100" s="45">
        <f t="shared" si="30"/>
        <v>0</v>
      </c>
      <c r="F100" s="45">
        <f t="shared" si="30"/>
        <v>0</v>
      </c>
      <c r="G100" s="45">
        <f t="shared" si="30"/>
        <v>0</v>
      </c>
      <c r="H100" s="45">
        <f t="shared" si="30"/>
        <v>0</v>
      </c>
      <c r="I100" s="45">
        <f t="shared" si="30"/>
        <v>0</v>
      </c>
      <c r="J100" s="45">
        <f t="shared" si="30"/>
        <v>0</v>
      </c>
      <c r="K100" s="45">
        <f t="shared" si="30"/>
        <v>0</v>
      </c>
      <c r="L100" s="45">
        <f t="shared" si="30"/>
        <v>0</v>
      </c>
      <c r="M100" s="45">
        <f t="shared" si="30"/>
        <v>0</v>
      </c>
      <c r="N100" s="45">
        <f t="shared" si="30"/>
        <v>0</v>
      </c>
    </row>
    <row r="101" spans="1:14" x14ac:dyDescent="0.25">
      <c r="A101" s="71"/>
      <c r="B101" s="71"/>
      <c r="C101" s="5" t="s">
        <v>59</v>
      </c>
      <c r="D101" s="45">
        <f t="shared" ref="D101:N101" si="31">AVERAGE(D8,D15,D22,D29,D36,D43,D52,D59,D66,D73,D80,D87,D94)</f>
        <v>1</v>
      </c>
      <c r="E101" s="45">
        <f t="shared" si="31"/>
        <v>0</v>
      </c>
      <c r="F101" s="45">
        <f t="shared" si="31"/>
        <v>0</v>
      </c>
      <c r="G101" s="45">
        <f t="shared" si="31"/>
        <v>0</v>
      </c>
      <c r="H101" s="45">
        <f t="shared" si="31"/>
        <v>0</v>
      </c>
      <c r="I101" s="45">
        <f t="shared" si="31"/>
        <v>0</v>
      </c>
      <c r="J101" s="45">
        <f t="shared" si="31"/>
        <v>0</v>
      </c>
      <c r="K101" s="45">
        <f t="shared" si="31"/>
        <v>0</v>
      </c>
      <c r="L101" s="45">
        <f t="shared" si="31"/>
        <v>0</v>
      </c>
      <c r="M101" s="45">
        <f t="shared" si="31"/>
        <v>0</v>
      </c>
      <c r="N101" s="45">
        <f t="shared" si="31"/>
        <v>0</v>
      </c>
    </row>
    <row r="102" spans="1:14" ht="25.5" x14ac:dyDescent="0.25">
      <c r="A102" s="71"/>
      <c r="B102" s="71"/>
      <c r="C102" s="8" t="s">
        <v>43</v>
      </c>
      <c r="D102" s="45">
        <f t="shared" ref="D102:N102" si="32">AVERAGE(D9,D16,D23,D30,D37,D44,D53,D60,D67,D74,D81,D88,D95)</f>
        <v>2.5384615384615383</v>
      </c>
      <c r="E102" s="45">
        <f t="shared" si="32"/>
        <v>0</v>
      </c>
      <c r="F102" s="45">
        <f t="shared" si="32"/>
        <v>0</v>
      </c>
      <c r="G102" s="45">
        <f t="shared" si="32"/>
        <v>0</v>
      </c>
      <c r="H102" s="45">
        <f t="shared" si="32"/>
        <v>0</v>
      </c>
      <c r="I102" s="45">
        <f t="shared" si="32"/>
        <v>0</v>
      </c>
      <c r="J102" s="45">
        <f t="shared" si="32"/>
        <v>0</v>
      </c>
      <c r="K102" s="45">
        <f t="shared" si="32"/>
        <v>0</v>
      </c>
      <c r="L102" s="45">
        <f t="shared" si="32"/>
        <v>0</v>
      </c>
      <c r="M102" s="45">
        <f t="shared" si="32"/>
        <v>0</v>
      </c>
      <c r="N102" s="45">
        <f t="shared" si="32"/>
        <v>0</v>
      </c>
    </row>
    <row r="103" spans="1:14" x14ac:dyDescent="0.25">
      <c r="A103" s="72"/>
      <c r="B103" s="72"/>
      <c r="C103" s="12" t="s">
        <v>62</v>
      </c>
      <c r="D103" s="46">
        <f t="shared" ref="D103:N103" si="33">SUM(D97:D102)</f>
        <v>24.692307692307693</v>
      </c>
      <c r="E103" s="46">
        <f t="shared" si="33"/>
        <v>0</v>
      </c>
      <c r="F103" s="46">
        <f t="shared" si="33"/>
        <v>0</v>
      </c>
      <c r="G103" s="46">
        <f t="shared" si="33"/>
        <v>0</v>
      </c>
      <c r="H103" s="46">
        <f t="shared" si="33"/>
        <v>0</v>
      </c>
      <c r="I103" s="46">
        <f t="shared" si="33"/>
        <v>0</v>
      </c>
      <c r="J103" s="46">
        <f t="shared" si="33"/>
        <v>0</v>
      </c>
      <c r="K103" s="46">
        <f t="shared" si="33"/>
        <v>0</v>
      </c>
      <c r="L103" s="46">
        <f t="shared" si="33"/>
        <v>0</v>
      </c>
      <c r="M103" s="46">
        <f t="shared" si="33"/>
        <v>0</v>
      </c>
      <c r="N103" s="46">
        <f t="shared" si="33"/>
        <v>0</v>
      </c>
    </row>
    <row r="104" spans="1:14" x14ac:dyDescent="0.25">
      <c r="A104" s="69" t="s">
        <v>79</v>
      </c>
      <c r="B104" s="69"/>
      <c r="C104" s="69"/>
      <c r="D104" s="43">
        <f t="shared" ref="D104:F104" si="34">(D98+D99+D100+D101+D102)/D103*100</f>
        <v>40.809968847352025</v>
      </c>
      <c r="E104" s="43" t="e">
        <f t="shared" si="34"/>
        <v>#DIV/0!</v>
      </c>
      <c r="F104" s="43" t="e">
        <f t="shared" si="34"/>
        <v>#DIV/0!</v>
      </c>
      <c r="G104" s="43" t="e">
        <f>(G98+G99+G100+G101+G102)/G103*100</f>
        <v>#DIV/0!</v>
      </c>
      <c r="H104" s="43" t="e">
        <f t="shared" ref="H104:N104" si="35">(H98+H99+H100+H101+H102)/H103*100</f>
        <v>#DIV/0!</v>
      </c>
      <c r="I104" s="43" t="e">
        <f t="shared" si="35"/>
        <v>#DIV/0!</v>
      </c>
      <c r="J104" s="43" t="e">
        <f t="shared" si="35"/>
        <v>#DIV/0!</v>
      </c>
      <c r="K104" s="43" t="e">
        <f t="shared" si="35"/>
        <v>#DIV/0!</v>
      </c>
      <c r="L104" s="43" t="e">
        <f t="shared" si="35"/>
        <v>#DIV/0!</v>
      </c>
      <c r="M104" s="43" t="e">
        <f t="shared" si="35"/>
        <v>#DIV/0!</v>
      </c>
      <c r="N104" s="43" t="e">
        <f t="shared" si="35"/>
        <v>#DIV/0!</v>
      </c>
    </row>
    <row r="105" spans="1:14" x14ac:dyDescent="0.25">
      <c r="N105" s="28">
        <f>AVERAGE(D104:D104)</f>
        <v>40.809968847352025</v>
      </c>
    </row>
  </sheetData>
  <mergeCells count="38">
    <mergeCell ref="D2:N2"/>
    <mergeCell ref="D46:N46"/>
    <mergeCell ref="A1:N1"/>
    <mergeCell ref="A2:A3"/>
    <mergeCell ref="A4:A10"/>
    <mergeCell ref="B4:B10"/>
    <mergeCell ref="B2:B3"/>
    <mergeCell ref="C2:C3"/>
    <mergeCell ref="C46:C47"/>
    <mergeCell ref="A90:A96"/>
    <mergeCell ref="B90:B96"/>
    <mergeCell ref="A76:A82"/>
    <mergeCell ref="B76:B82"/>
    <mergeCell ref="A83:A89"/>
    <mergeCell ref="B83:B89"/>
    <mergeCell ref="A69:A75"/>
    <mergeCell ref="A11:A17"/>
    <mergeCell ref="A25:A31"/>
    <mergeCell ref="B25:B31"/>
    <mergeCell ref="A46:A47"/>
    <mergeCell ref="B46:B47"/>
    <mergeCell ref="B11:B17"/>
    <mergeCell ref="A18:A24"/>
    <mergeCell ref="B18:B24"/>
    <mergeCell ref="A104:C104"/>
    <mergeCell ref="A97:A103"/>
    <mergeCell ref="B97:B103"/>
    <mergeCell ref="A55:A61"/>
    <mergeCell ref="B55:B61"/>
    <mergeCell ref="A32:A38"/>
    <mergeCell ref="B32:B38"/>
    <mergeCell ref="A39:A45"/>
    <mergeCell ref="B39:B45"/>
    <mergeCell ref="A48:A54"/>
    <mergeCell ref="B48:B54"/>
    <mergeCell ref="B62:B68"/>
    <mergeCell ref="B69:B75"/>
    <mergeCell ref="A62:A68"/>
  </mergeCells>
  <pageMargins left="0.7" right="0.7" top="0.75" bottom="0.75" header="0.3" footer="0.3"/>
  <pageSetup paperSize="9" scale="2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68"/>
  <sheetViews>
    <sheetView zoomScale="70" zoomScaleNormal="70" workbookViewId="0">
      <pane xSplit="3" ySplit="2" topLeftCell="AT3" activePane="bottomRight" state="frozen"/>
      <selection pane="topRight" activeCell="D1" sqref="D1"/>
      <selection pane="bottomLeft" activeCell="A3" sqref="A3"/>
      <selection pane="bottomRight" activeCell="BG19" sqref="BG19"/>
    </sheetView>
  </sheetViews>
  <sheetFormatPr defaultRowHeight="12.75" x14ac:dyDescent="0.25"/>
  <cols>
    <col min="1" max="1" width="4.5703125" style="7" customWidth="1"/>
    <col min="2" max="2" width="13.7109375" style="7" customWidth="1"/>
    <col min="3" max="3" width="12.42578125" style="7" customWidth="1"/>
    <col min="4" max="45" width="4.7109375" style="7" customWidth="1"/>
    <col min="46" max="56" width="4.85546875" style="7" customWidth="1"/>
    <col min="57" max="16384" width="9.140625" style="7"/>
  </cols>
  <sheetData>
    <row r="1" spans="1:56" ht="36" customHeight="1" x14ac:dyDescent="0.25">
      <c r="A1" s="82" t="str">
        <f>'УХТЭ амбулатори'!A1</f>
        <v>Төв эмнэлэг, тусгай мэргэжлийн төвүүдийн 2017 оны 1 сарын 26 - 2022 оны 02 сарын 28  хүлээгдлийн мэдээ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</row>
    <row r="2" spans="1:56" ht="33" customHeight="1" x14ac:dyDescent="0.25">
      <c r="A2" s="79" t="s">
        <v>0</v>
      </c>
      <c r="B2" s="81" t="s">
        <v>16</v>
      </c>
      <c r="C2" s="81" t="s">
        <v>17</v>
      </c>
      <c r="D2" s="73">
        <v>2017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P2" s="73">
        <v>2018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73">
        <v>2019</v>
      </c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AN2" s="73">
        <v>2020</v>
      </c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5"/>
    </row>
    <row r="3" spans="1:56" ht="37.5" customHeight="1" x14ac:dyDescent="0.25">
      <c r="A3" s="80"/>
      <c r="B3" s="81"/>
      <c r="C3" s="81"/>
      <c r="D3" s="10" t="s">
        <v>20</v>
      </c>
      <c r="E3" s="11" t="s">
        <v>21</v>
      </c>
      <c r="F3" s="10" t="s">
        <v>72</v>
      </c>
      <c r="G3" s="11" t="s">
        <v>65</v>
      </c>
      <c r="H3" s="10" t="s">
        <v>66</v>
      </c>
      <c r="I3" s="11" t="s">
        <v>67</v>
      </c>
      <c r="J3" s="10" t="s">
        <v>70</v>
      </c>
      <c r="K3" s="11" t="s">
        <v>71</v>
      </c>
      <c r="L3" s="10" t="s">
        <v>73</v>
      </c>
      <c r="M3" s="10" t="s">
        <v>74</v>
      </c>
      <c r="N3" s="11" t="s">
        <v>75</v>
      </c>
      <c r="O3" s="10" t="s">
        <v>76</v>
      </c>
      <c r="P3" s="10" t="s">
        <v>20</v>
      </c>
      <c r="Q3" s="11" t="s">
        <v>21</v>
      </c>
      <c r="R3" s="10" t="s">
        <v>72</v>
      </c>
      <c r="S3" s="11" t="s">
        <v>65</v>
      </c>
      <c r="T3" s="10" t="s">
        <v>66</v>
      </c>
      <c r="U3" s="11" t="s">
        <v>67</v>
      </c>
      <c r="V3" s="10" t="s">
        <v>70</v>
      </c>
      <c r="W3" s="11" t="s">
        <v>71</v>
      </c>
      <c r="X3" s="10" t="s">
        <v>73</v>
      </c>
      <c r="Y3" s="10" t="s">
        <v>74</v>
      </c>
      <c r="Z3" s="11" t="s">
        <v>75</v>
      </c>
      <c r="AA3" s="10" t="s">
        <v>76</v>
      </c>
      <c r="AB3" s="10" t="s">
        <v>20</v>
      </c>
      <c r="AC3" s="11" t="s">
        <v>21</v>
      </c>
      <c r="AD3" s="10" t="s">
        <v>72</v>
      </c>
      <c r="AE3" s="11" t="s">
        <v>65</v>
      </c>
      <c r="AF3" s="10" t="s">
        <v>66</v>
      </c>
      <c r="AG3" s="11" t="s">
        <v>67</v>
      </c>
      <c r="AH3" s="10" t="s">
        <v>70</v>
      </c>
      <c r="AI3" s="11" t="s">
        <v>71</v>
      </c>
      <c r="AJ3" s="10" t="s">
        <v>73</v>
      </c>
      <c r="AK3" s="10" t="s">
        <v>74</v>
      </c>
      <c r="AL3" s="11" t="s">
        <v>75</v>
      </c>
      <c r="AM3" s="10" t="s">
        <v>76</v>
      </c>
      <c r="AN3" s="10" t="s">
        <v>20</v>
      </c>
      <c r="AO3" s="11" t="s">
        <v>21</v>
      </c>
      <c r="AP3" s="10" t="s">
        <v>72</v>
      </c>
      <c r="AQ3" s="11" t="s">
        <v>65</v>
      </c>
      <c r="AR3" s="10" t="s">
        <v>66</v>
      </c>
      <c r="AS3" s="11" t="s">
        <v>67</v>
      </c>
      <c r="AT3" s="11" t="s">
        <v>21</v>
      </c>
      <c r="AU3" s="10" t="s">
        <v>72</v>
      </c>
      <c r="AV3" s="11" t="s">
        <v>65</v>
      </c>
      <c r="AW3" s="10" t="s">
        <v>66</v>
      </c>
      <c r="AX3" s="11" t="s">
        <v>67</v>
      </c>
      <c r="AY3" s="10" t="s">
        <v>70</v>
      </c>
      <c r="AZ3" s="11" t="s">
        <v>71</v>
      </c>
      <c r="BA3" s="10" t="s">
        <v>73</v>
      </c>
      <c r="BB3" s="10" t="s">
        <v>74</v>
      </c>
      <c r="BC3" s="11" t="s">
        <v>75</v>
      </c>
      <c r="BD3" s="10" t="s">
        <v>76</v>
      </c>
    </row>
    <row r="4" spans="1:56" ht="15" customHeight="1" x14ac:dyDescent="0.25">
      <c r="A4" s="76">
        <v>1</v>
      </c>
      <c r="B4" s="76" t="s">
        <v>46</v>
      </c>
      <c r="C4" s="5" t="s">
        <v>6</v>
      </c>
      <c r="D4" s="2">
        <v>8</v>
      </c>
      <c r="E4" s="2">
        <v>8</v>
      </c>
      <c r="F4" s="2">
        <v>29</v>
      </c>
      <c r="G4" s="2">
        <v>55</v>
      </c>
      <c r="H4" s="2">
        <v>38</v>
      </c>
      <c r="I4" s="2">
        <v>43</v>
      </c>
      <c r="J4" s="2">
        <v>84</v>
      </c>
      <c r="K4" s="2">
        <v>51</v>
      </c>
      <c r="L4" s="2">
        <v>49</v>
      </c>
      <c r="M4" s="16">
        <v>47</v>
      </c>
      <c r="N4" s="16">
        <v>52</v>
      </c>
      <c r="O4" s="16">
        <v>3</v>
      </c>
      <c r="P4" s="2">
        <v>52</v>
      </c>
      <c r="Q4" s="2">
        <v>74</v>
      </c>
      <c r="R4" s="2">
        <v>54</v>
      </c>
      <c r="S4" s="2">
        <v>37</v>
      </c>
      <c r="T4" s="2">
        <v>51</v>
      </c>
      <c r="U4" s="2">
        <v>53</v>
      </c>
      <c r="V4" s="2">
        <v>47</v>
      </c>
      <c r="W4" s="2">
        <v>56</v>
      </c>
      <c r="X4" s="2">
        <v>41</v>
      </c>
      <c r="Y4" s="16">
        <v>27</v>
      </c>
      <c r="Z4" s="16">
        <v>43</v>
      </c>
      <c r="AA4" s="16">
        <v>48</v>
      </c>
      <c r="AB4" s="2">
        <v>53</v>
      </c>
      <c r="AC4" s="2">
        <v>47</v>
      </c>
      <c r="AD4" s="2">
        <v>52</v>
      </c>
      <c r="AE4" s="2">
        <v>36</v>
      </c>
      <c r="AF4" s="2">
        <v>43</v>
      </c>
      <c r="AG4" s="2">
        <v>50</v>
      </c>
      <c r="AH4" s="2">
        <v>38</v>
      </c>
      <c r="AI4" s="2">
        <v>37</v>
      </c>
      <c r="AJ4" s="2">
        <v>38</v>
      </c>
      <c r="AK4" s="16">
        <v>52</v>
      </c>
      <c r="AL4" s="16">
        <v>70</v>
      </c>
      <c r="AM4" s="16">
        <v>24</v>
      </c>
      <c r="AN4" s="23">
        <v>19</v>
      </c>
      <c r="AO4" s="21">
        <v>32</v>
      </c>
      <c r="AP4" s="23">
        <v>62</v>
      </c>
      <c r="AQ4" s="21">
        <v>58</v>
      </c>
      <c r="AR4" s="21">
        <v>93</v>
      </c>
      <c r="AS4" s="21">
        <v>113</v>
      </c>
      <c r="AT4" s="16">
        <v>158</v>
      </c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56" ht="15" x14ac:dyDescent="0.25">
      <c r="A5" s="77"/>
      <c r="B5" s="77"/>
      <c r="C5" s="5" t="s">
        <v>18</v>
      </c>
      <c r="D5" s="2">
        <v>5</v>
      </c>
      <c r="E5" s="2">
        <v>4</v>
      </c>
      <c r="F5" s="2">
        <v>10</v>
      </c>
      <c r="G5" s="2">
        <v>48</v>
      </c>
      <c r="H5" s="2">
        <v>49</v>
      </c>
      <c r="I5" s="2">
        <v>34</v>
      </c>
      <c r="J5" s="2">
        <v>40</v>
      </c>
      <c r="K5" s="2">
        <v>49</v>
      </c>
      <c r="L5" s="2">
        <v>33</v>
      </c>
      <c r="M5" s="16">
        <v>50</v>
      </c>
      <c r="N5" s="16">
        <v>36</v>
      </c>
      <c r="O5" s="16">
        <v>34</v>
      </c>
      <c r="P5" s="2">
        <v>29</v>
      </c>
      <c r="Q5" s="2">
        <v>51</v>
      </c>
      <c r="R5" s="2">
        <v>39</v>
      </c>
      <c r="S5" s="2">
        <v>48</v>
      </c>
      <c r="T5" s="2">
        <v>24</v>
      </c>
      <c r="U5" s="2">
        <v>39</v>
      </c>
      <c r="V5" s="2">
        <v>54</v>
      </c>
      <c r="W5" s="2">
        <v>47</v>
      </c>
      <c r="X5" s="2">
        <v>51</v>
      </c>
      <c r="Y5" s="16">
        <v>66</v>
      </c>
      <c r="Z5" s="16">
        <v>36</v>
      </c>
      <c r="AA5" s="16">
        <v>31</v>
      </c>
      <c r="AB5" s="2">
        <v>44</v>
      </c>
      <c r="AC5" s="2">
        <v>62</v>
      </c>
      <c r="AD5" s="2">
        <v>59</v>
      </c>
      <c r="AE5" s="2">
        <v>34</v>
      </c>
      <c r="AF5" s="2">
        <v>47</v>
      </c>
      <c r="AG5" s="2">
        <v>52</v>
      </c>
      <c r="AH5" s="2">
        <v>75</v>
      </c>
      <c r="AI5" s="2">
        <v>53</v>
      </c>
      <c r="AJ5" s="2">
        <v>50</v>
      </c>
      <c r="AK5" s="16">
        <v>55</v>
      </c>
      <c r="AL5" s="16">
        <v>12</v>
      </c>
      <c r="AM5" s="16">
        <v>45</v>
      </c>
      <c r="AN5" s="23">
        <v>25</v>
      </c>
      <c r="AO5" s="21">
        <v>28</v>
      </c>
      <c r="AP5" s="23">
        <v>5</v>
      </c>
      <c r="AQ5" s="21">
        <v>13</v>
      </c>
      <c r="AR5" s="21">
        <v>7</v>
      </c>
      <c r="AS5" s="21">
        <v>0</v>
      </c>
      <c r="AT5" s="16">
        <v>19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</row>
    <row r="6" spans="1:56" ht="15" x14ac:dyDescent="0.25">
      <c r="A6" s="77"/>
      <c r="B6" s="77"/>
      <c r="C6" s="5" t="s">
        <v>1</v>
      </c>
      <c r="D6" s="2">
        <v>1</v>
      </c>
      <c r="E6" s="2">
        <v>1</v>
      </c>
      <c r="F6" s="2">
        <v>70</v>
      </c>
      <c r="G6" s="2">
        <v>8</v>
      </c>
      <c r="H6" s="2">
        <v>5</v>
      </c>
      <c r="I6" s="2">
        <v>1</v>
      </c>
      <c r="J6" s="2">
        <v>15</v>
      </c>
      <c r="K6" s="2">
        <v>1</v>
      </c>
      <c r="L6" s="2">
        <v>3</v>
      </c>
      <c r="M6" s="16">
        <v>2</v>
      </c>
      <c r="N6" s="16">
        <v>1</v>
      </c>
      <c r="O6" s="16">
        <v>4</v>
      </c>
      <c r="P6" s="2">
        <v>5</v>
      </c>
      <c r="Q6" s="2">
        <v>2</v>
      </c>
      <c r="R6" s="2">
        <v>7</v>
      </c>
      <c r="S6" s="2">
        <v>4</v>
      </c>
      <c r="T6" s="2">
        <v>1</v>
      </c>
      <c r="U6" s="2">
        <v>12</v>
      </c>
      <c r="V6" s="2">
        <v>4</v>
      </c>
      <c r="W6" s="2">
        <v>7</v>
      </c>
      <c r="X6" s="2">
        <v>3</v>
      </c>
      <c r="Y6" s="16">
        <v>25</v>
      </c>
      <c r="Z6" s="16">
        <v>36</v>
      </c>
      <c r="AA6" s="16">
        <v>16</v>
      </c>
      <c r="AB6" s="2">
        <v>10</v>
      </c>
      <c r="AC6" s="2">
        <v>39</v>
      </c>
      <c r="AD6" s="2">
        <v>18</v>
      </c>
      <c r="AE6" s="2">
        <v>9</v>
      </c>
      <c r="AF6" s="2">
        <v>11</v>
      </c>
      <c r="AG6" s="2">
        <v>1</v>
      </c>
      <c r="AH6" s="2">
        <v>8</v>
      </c>
      <c r="AI6" s="2">
        <v>13</v>
      </c>
      <c r="AJ6" s="2">
        <v>7</v>
      </c>
      <c r="AK6" s="16">
        <v>4</v>
      </c>
      <c r="AL6" s="16">
        <v>5</v>
      </c>
      <c r="AM6" s="16">
        <v>2</v>
      </c>
      <c r="AN6" s="21">
        <v>4</v>
      </c>
      <c r="AO6" s="21">
        <v>2</v>
      </c>
      <c r="AP6" s="21">
        <v>1</v>
      </c>
      <c r="AQ6" s="21">
        <v>0</v>
      </c>
      <c r="AR6" s="21">
        <v>2</v>
      </c>
      <c r="AS6" s="21">
        <v>4</v>
      </c>
      <c r="AT6" s="16">
        <v>4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1:56" ht="15" x14ac:dyDescent="0.25">
      <c r="A7" s="77"/>
      <c r="B7" s="77"/>
      <c r="C7" s="5" t="s">
        <v>41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10</v>
      </c>
      <c r="M7" s="16">
        <v>1</v>
      </c>
      <c r="N7" s="16">
        <v>2</v>
      </c>
      <c r="O7" s="16">
        <v>1</v>
      </c>
      <c r="P7" s="2">
        <v>15</v>
      </c>
      <c r="Q7" s="2">
        <v>0</v>
      </c>
      <c r="R7" s="2">
        <v>3</v>
      </c>
      <c r="S7" s="2">
        <v>2</v>
      </c>
      <c r="T7" s="2">
        <v>17</v>
      </c>
      <c r="U7" s="2">
        <v>3</v>
      </c>
      <c r="V7" s="2">
        <v>15</v>
      </c>
      <c r="W7" s="2">
        <v>6</v>
      </c>
      <c r="X7" s="2">
        <v>16</v>
      </c>
      <c r="Y7" s="16">
        <v>3</v>
      </c>
      <c r="Z7" s="16">
        <v>41</v>
      </c>
      <c r="AA7" s="16">
        <v>11</v>
      </c>
      <c r="AB7" s="2">
        <v>21</v>
      </c>
      <c r="AC7" s="2">
        <v>8</v>
      </c>
      <c r="AD7" s="2">
        <v>4</v>
      </c>
      <c r="AE7" s="2">
        <v>3</v>
      </c>
      <c r="AF7" s="2">
        <v>99</v>
      </c>
      <c r="AG7" s="2">
        <v>23</v>
      </c>
      <c r="AH7" s="2">
        <v>12</v>
      </c>
      <c r="AI7" s="2">
        <v>10</v>
      </c>
      <c r="AJ7" s="2">
        <v>1</v>
      </c>
      <c r="AK7" s="16">
        <v>5</v>
      </c>
      <c r="AL7" s="16">
        <v>51</v>
      </c>
      <c r="AM7" s="16">
        <v>2</v>
      </c>
      <c r="AN7" s="23">
        <v>1</v>
      </c>
      <c r="AO7" s="21">
        <v>0</v>
      </c>
      <c r="AP7" s="23">
        <v>0</v>
      </c>
      <c r="AQ7" s="21">
        <v>0</v>
      </c>
      <c r="AR7" s="21">
        <v>0</v>
      </c>
      <c r="AS7" s="21">
        <v>0</v>
      </c>
      <c r="AT7" s="16">
        <v>2</v>
      </c>
      <c r="AU7" s="16"/>
      <c r="AV7" s="16"/>
      <c r="AW7" s="16"/>
      <c r="AX7" s="16"/>
      <c r="AY7" s="16"/>
      <c r="AZ7" s="16"/>
      <c r="BA7" s="16"/>
      <c r="BB7" s="16"/>
      <c r="BC7" s="16"/>
      <c r="BD7" s="16"/>
    </row>
    <row r="8" spans="1:56" ht="15" x14ac:dyDescent="0.25">
      <c r="A8" s="77"/>
      <c r="B8" s="77"/>
      <c r="C8" s="5" t="s">
        <v>42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">
        <v>0</v>
      </c>
      <c r="N8" s="16">
        <v>0</v>
      </c>
      <c r="O8" s="16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16">
        <v>0</v>
      </c>
      <c r="Z8" s="16">
        <v>0</v>
      </c>
      <c r="AA8" s="16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16">
        <v>0</v>
      </c>
      <c r="AL8" s="16">
        <v>0</v>
      </c>
      <c r="AM8" s="16">
        <v>0</v>
      </c>
      <c r="AN8" s="23">
        <v>0</v>
      </c>
      <c r="AO8" s="21">
        <v>0</v>
      </c>
      <c r="AP8" s="23">
        <v>0</v>
      </c>
      <c r="AQ8" s="21">
        <v>0</v>
      </c>
      <c r="AR8" s="21">
        <v>0</v>
      </c>
      <c r="AS8" s="21">
        <v>0</v>
      </c>
      <c r="AT8" s="16">
        <v>1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</row>
    <row r="9" spans="1:56" ht="25.5" x14ac:dyDescent="0.25">
      <c r="A9" s="77"/>
      <c r="B9" s="77"/>
      <c r="C9" s="8" t="s">
        <v>43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">
        <v>0</v>
      </c>
      <c r="N9" s="16">
        <v>0</v>
      </c>
      <c r="O9" s="16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16">
        <v>0</v>
      </c>
      <c r="Z9" s="16">
        <v>0</v>
      </c>
      <c r="AA9" s="16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16">
        <v>0</v>
      </c>
      <c r="AL9" s="16">
        <v>0</v>
      </c>
      <c r="AM9" s="16">
        <v>0</v>
      </c>
      <c r="AN9" s="23">
        <v>0</v>
      </c>
      <c r="AO9" s="21">
        <v>0</v>
      </c>
      <c r="AP9" s="23">
        <v>0</v>
      </c>
      <c r="AQ9" s="21">
        <v>0</v>
      </c>
      <c r="AR9" s="21">
        <v>0</v>
      </c>
      <c r="AS9" s="21">
        <v>0</v>
      </c>
      <c r="AT9" s="16">
        <v>3</v>
      </c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1:56" x14ac:dyDescent="0.25">
      <c r="A10" s="78"/>
      <c r="B10" s="78"/>
      <c r="C10" s="12" t="s">
        <v>62</v>
      </c>
      <c r="D10" s="9">
        <f t="shared" ref="D10:AM10" si="0">SUM(D4:D9)</f>
        <v>14</v>
      </c>
      <c r="E10" s="9">
        <f t="shared" si="0"/>
        <v>13</v>
      </c>
      <c r="F10" s="9">
        <f t="shared" si="0"/>
        <v>109</v>
      </c>
      <c r="G10" s="9">
        <f t="shared" si="0"/>
        <v>111</v>
      </c>
      <c r="H10" s="9">
        <f t="shared" si="0"/>
        <v>92</v>
      </c>
      <c r="I10" s="9">
        <f t="shared" si="0"/>
        <v>78</v>
      </c>
      <c r="J10" s="9">
        <f t="shared" si="0"/>
        <v>139</v>
      </c>
      <c r="K10" s="9">
        <f t="shared" si="0"/>
        <v>101</v>
      </c>
      <c r="L10" s="9">
        <f t="shared" si="0"/>
        <v>95</v>
      </c>
      <c r="M10" s="9">
        <f t="shared" si="0"/>
        <v>100</v>
      </c>
      <c r="N10" s="9">
        <f t="shared" si="0"/>
        <v>91</v>
      </c>
      <c r="O10" s="9">
        <f t="shared" si="0"/>
        <v>42</v>
      </c>
      <c r="P10" s="9">
        <f t="shared" si="0"/>
        <v>101</v>
      </c>
      <c r="Q10" s="9">
        <f t="shared" si="0"/>
        <v>127</v>
      </c>
      <c r="R10" s="9">
        <f t="shared" si="0"/>
        <v>103</v>
      </c>
      <c r="S10" s="9">
        <f t="shared" si="0"/>
        <v>91</v>
      </c>
      <c r="T10" s="9">
        <f t="shared" si="0"/>
        <v>93</v>
      </c>
      <c r="U10" s="9">
        <f t="shared" si="0"/>
        <v>107</v>
      </c>
      <c r="V10" s="9">
        <f t="shared" si="0"/>
        <v>120</v>
      </c>
      <c r="W10" s="9">
        <f t="shared" si="0"/>
        <v>116</v>
      </c>
      <c r="X10" s="9">
        <f t="shared" si="0"/>
        <v>111</v>
      </c>
      <c r="Y10" s="9">
        <f t="shared" si="0"/>
        <v>121</v>
      </c>
      <c r="Z10" s="9">
        <f t="shared" si="0"/>
        <v>156</v>
      </c>
      <c r="AA10" s="9">
        <f t="shared" si="0"/>
        <v>106</v>
      </c>
      <c r="AB10" s="9">
        <f t="shared" si="0"/>
        <v>128</v>
      </c>
      <c r="AC10" s="9">
        <f t="shared" si="0"/>
        <v>156</v>
      </c>
      <c r="AD10" s="9">
        <f t="shared" si="0"/>
        <v>133</v>
      </c>
      <c r="AE10" s="9">
        <f t="shared" si="0"/>
        <v>82</v>
      </c>
      <c r="AF10" s="9">
        <f t="shared" si="0"/>
        <v>200</v>
      </c>
      <c r="AG10" s="9">
        <f t="shared" si="0"/>
        <v>126</v>
      </c>
      <c r="AH10" s="9">
        <f t="shared" si="0"/>
        <v>133</v>
      </c>
      <c r="AI10" s="9">
        <f t="shared" si="0"/>
        <v>113</v>
      </c>
      <c r="AJ10" s="9">
        <f t="shared" si="0"/>
        <v>96</v>
      </c>
      <c r="AK10" s="9">
        <f t="shared" si="0"/>
        <v>116</v>
      </c>
      <c r="AL10" s="9">
        <f t="shared" si="0"/>
        <v>138</v>
      </c>
      <c r="AM10" s="9">
        <f t="shared" si="0"/>
        <v>73</v>
      </c>
      <c r="AN10" s="9">
        <v>49</v>
      </c>
      <c r="AO10" s="9">
        <v>62</v>
      </c>
      <c r="AP10" s="9">
        <v>68</v>
      </c>
      <c r="AQ10" s="9">
        <v>71</v>
      </c>
      <c r="AR10" s="9">
        <v>102</v>
      </c>
      <c r="AS10" s="9">
        <v>117</v>
      </c>
      <c r="AT10" s="9">
        <f t="shared" ref="AT10:BC10" si="1">SUM(AT4:AT9)</f>
        <v>187</v>
      </c>
      <c r="AU10" s="9">
        <f t="shared" si="1"/>
        <v>0</v>
      </c>
      <c r="AV10" s="9">
        <f t="shared" si="1"/>
        <v>0</v>
      </c>
      <c r="AW10" s="9">
        <f t="shared" si="1"/>
        <v>0</v>
      </c>
      <c r="AX10" s="9">
        <f t="shared" si="1"/>
        <v>0</v>
      </c>
      <c r="AY10" s="9">
        <f t="shared" si="1"/>
        <v>0</v>
      </c>
      <c r="AZ10" s="9">
        <f t="shared" si="1"/>
        <v>0</v>
      </c>
      <c r="BA10" s="9">
        <f t="shared" si="1"/>
        <v>0</v>
      </c>
      <c r="BB10" s="9">
        <f t="shared" si="1"/>
        <v>0</v>
      </c>
      <c r="BC10" s="9">
        <f t="shared" si="1"/>
        <v>0</v>
      </c>
      <c r="BD10" s="9">
        <f t="shared" ref="BD10" si="2">SUM(BD4:BD9)</f>
        <v>0</v>
      </c>
    </row>
    <row r="11" spans="1:56" ht="15" customHeight="1" x14ac:dyDescent="0.25">
      <c r="A11" s="76">
        <v>2</v>
      </c>
      <c r="B11" s="76" t="s">
        <v>47</v>
      </c>
      <c r="C11" s="5" t="s">
        <v>6</v>
      </c>
      <c r="D11" s="3">
        <v>8</v>
      </c>
      <c r="E11" s="3">
        <v>4</v>
      </c>
      <c r="F11" s="3">
        <v>25</v>
      </c>
      <c r="G11" s="3">
        <v>26</v>
      </c>
      <c r="H11" s="3">
        <v>30</v>
      </c>
      <c r="I11" s="3">
        <v>34</v>
      </c>
      <c r="J11" s="3">
        <v>30</v>
      </c>
      <c r="K11" s="3">
        <v>24</v>
      </c>
      <c r="L11" s="17">
        <v>40</v>
      </c>
      <c r="M11" s="17">
        <v>28</v>
      </c>
      <c r="N11" s="17">
        <v>14</v>
      </c>
      <c r="O11" s="17">
        <v>6</v>
      </c>
      <c r="P11" s="3">
        <v>31</v>
      </c>
      <c r="Q11" s="3">
        <v>40</v>
      </c>
      <c r="R11" s="3">
        <v>57</v>
      </c>
      <c r="S11" s="3">
        <v>28</v>
      </c>
      <c r="T11" s="3">
        <v>22</v>
      </c>
      <c r="U11" s="3">
        <v>33</v>
      </c>
      <c r="V11" s="3">
        <v>32</v>
      </c>
      <c r="W11" s="3">
        <v>28</v>
      </c>
      <c r="X11" s="17">
        <v>13</v>
      </c>
      <c r="Y11" s="17">
        <v>42</v>
      </c>
      <c r="Z11" s="17">
        <v>28</v>
      </c>
      <c r="AA11" s="17">
        <v>31</v>
      </c>
      <c r="AB11" s="3">
        <v>50</v>
      </c>
      <c r="AC11" s="3">
        <v>25</v>
      </c>
      <c r="AD11" s="3">
        <v>30</v>
      </c>
      <c r="AE11" s="3">
        <v>18</v>
      </c>
      <c r="AF11" s="3">
        <v>23</v>
      </c>
      <c r="AG11" s="3">
        <v>16</v>
      </c>
      <c r="AH11" s="3">
        <v>19</v>
      </c>
      <c r="AI11" s="3">
        <v>9</v>
      </c>
      <c r="AJ11" s="17">
        <v>10</v>
      </c>
      <c r="AK11" s="17">
        <v>25</v>
      </c>
      <c r="AL11" s="17">
        <v>37</v>
      </c>
      <c r="AM11" s="17">
        <v>19</v>
      </c>
      <c r="AN11" s="22">
        <v>19</v>
      </c>
      <c r="AO11" s="22">
        <v>21</v>
      </c>
      <c r="AP11" s="22">
        <v>49</v>
      </c>
      <c r="AQ11" s="22">
        <v>49</v>
      </c>
      <c r="AR11" s="22">
        <v>77</v>
      </c>
      <c r="AS11" s="22">
        <v>85</v>
      </c>
      <c r="AT11" s="17">
        <v>76</v>
      </c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ht="15" x14ac:dyDescent="0.25">
      <c r="A12" s="77"/>
      <c r="B12" s="77"/>
      <c r="C12" s="5" t="s">
        <v>18</v>
      </c>
      <c r="D12" s="2">
        <v>5</v>
      </c>
      <c r="E12" s="2">
        <v>3</v>
      </c>
      <c r="F12" s="2">
        <v>50</v>
      </c>
      <c r="G12" s="2">
        <v>37</v>
      </c>
      <c r="H12" s="2">
        <v>41</v>
      </c>
      <c r="I12" s="2">
        <v>32</v>
      </c>
      <c r="J12" s="2">
        <v>34</v>
      </c>
      <c r="K12" s="2">
        <v>55</v>
      </c>
      <c r="L12" s="17">
        <v>38</v>
      </c>
      <c r="M12" s="17">
        <v>58</v>
      </c>
      <c r="N12" s="17">
        <v>19</v>
      </c>
      <c r="O12" s="17">
        <v>32</v>
      </c>
      <c r="P12" s="2">
        <v>32</v>
      </c>
      <c r="Q12" s="2">
        <v>43</v>
      </c>
      <c r="R12" s="2">
        <v>61</v>
      </c>
      <c r="S12" s="2">
        <v>44</v>
      </c>
      <c r="T12" s="2">
        <v>24</v>
      </c>
      <c r="U12" s="2">
        <v>36</v>
      </c>
      <c r="V12" s="2">
        <v>57</v>
      </c>
      <c r="W12" s="2">
        <v>40</v>
      </c>
      <c r="X12" s="17">
        <v>47</v>
      </c>
      <c r="Y12" s="17">
        <v>54</v>
      </c>
      <c r="Z12" s="17">
        <v>42</v>
      </c>
      <c r="AA12" s="17">
        <v>27</v>
      </c>
      <c r="AB12" s="2">
        <v>38</v>
      </c>
      <c r="AC12" s="2">
        <v>52</v>
      </c>
      <c r="AD12" s="2">
        <v>45</v>
      </c>
      <c r="AE12" s="2">
        <v>31</v>
      </c>
      <c r="AF12" s="2">
        <v>43</v>
      </c>
      <c r="AG12" s="2">
        <v>43</v>
      </c>
      <c r="AH12" s="2">
        <v>48</v>
      </c>
      <c r="AI12" s="2">
        <v>48</v>
      </c>
      <c r="AJ12" s="17">
        <v>50</v>
      </c>
      <c r="AK12" s="17">
        <v>44</v>
      </c>
      <c r="AL12" s="17">
        <v>46</v>
      </c>
      <c r="AM12" s="17">
        <v>37</v>
      </c>
      <c r="AN12" s="23">
        <v>24</v>
      </c>
      <c r="AO12" s="21">
        <v>25</v>
      </c>
      <c r="AP12" s="23">
        <v>3</v>
      </c>
      <c r="AQ12" s="21">
        <v>12</v>
      </c>
      <c r="AR12" s="21">
        <v>7</v>
      </c>
      <c r="AS12" s="21">
        <v>0</v>
      </c>
      <c r="AT12" s="17">
        <v>17</v>
      </c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ht="14.25" customHeight="1" x14ac:dyDescent="0.25">
      <c r="A13" s="77"/>
      <c r="B13" s="77"/>
      <c r="C13" s="5" t="s">
        <v>1</v>
      </c>
      <c r="D13" s="2">
        <v>1</v>
      </c>
      <c r="E13" s="2">
        <v>1</v>
      </c>
      <c r="F13" s="2">
        <v>55</v>
      </c>
      <c r="G13" s="2">
        <v>5</v>
      </c>
      <c r="H13" s="2">
        <v>10</v>
      </c>
      <c r="I13" s="2">
        <v>1</v>
      </c>
      <c r="J13" s="2">
        <v>14</v>
      </c>
      <c r="K13" s="2">
        <v>9</v>
      </c>
      <c r="L13" s="17">
        <v>8</v>
      </c>
      <c r="M13" s="17">
        <v>1</v>
      </c>
      <c r="N13" s="17">
        <v>8</v>
      </c>
      <c r="O13" s="17">
        <v>3</v>
      </c>
      <c r="P13" s="2">
        <v>15</v>
      </c>
      <c r="Q13" s="2">
        <v>1</v>
      </c>
      <c r="R13" s="2">
        <v>17</v>
      </c>
      <c r="S13" s="2">
        <v>5</v>
      </c>
      <c r="T13" s="2">
        <v>27</v>
      </c>
      <c r="U13" s="2">
        <v>10</v>
      </c>
      <c r="V13" s="2">
        <v>15</v>
      </c>
      <c r="W13" s="2">
        <v>12</v>
      </c>
      <c r="X13" s="17">
        <v>13</v>
      </c>
      <c r="Y13" s="17">
        <v>6</v>
      </c>
      <c r="Z13" s="17">
        <v>71</v>
      </c>
      <c r="AA13" s="17">
        <v>20</v>
      </c>
      <c r="AB13" s="2">
        <v>8</v>
      </c>
      <c r="AC13" s="2">
        <v>25</v>
      </c>
      <c r="AD13" s="2">
        <v>17</v>
      </c>
      <c r="AE13" s="2">
        <v>9</v>
      </c>
      <c r="AF13" s="2">
        <v>113</v>
      </c>
      <c r="AG13" s="2">
        <v>2</v>
      </c>
      <c r="AH13" s="2">
        <v>4</v>
      </c>
      <c r="AI13" s="2">
        <v>15</v>
      </c>
      <c r="AJ13" s="17">
        <v>19</v>
      </c>
      <c r="AK13" s="17">
        <v>1</v>
      </c>
      <c r="AL13" s="17">
        <v>1</v>
      </c>
      <c r="AM13" s="17">
        <v>3</v>
      </c>
      <c r="AN13" s="23">
        <v>3</v>
      </c>
      <c r="AO13" s="21">
        <v>2</v>
      </c>
      <c r="AP13" s="23">
        <v>1</v>
      </c>
      <c r="AQ13" s="21">
        <v>0</v>
      </c>
      <c r="AR13" s="21">
        <v>0</v>
      </c>
      <c r="AS13" s="21">
        <v>3</v>
      </c>
      <c r="AT13" s="17">
        <v>3</v>
      </c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ht="14.25" customHeight="1" x14ac:dyDescent="0.25">
      <c r="A14" s="77"/>
      <c r="B14" s="77"/>
      <c r="C14" s="5" t="s">
        <v>41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7">
        <v>0</v>
      </c>
      <c r="M14" s="17">
        <v>0</v>
      </c>
      <c r="N14" s="17">
        <v>0</v>
      </c>
      <c r="O14" s="17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17">
        <v>0</v>
      </c>
      <c r="Y14" s="17">
        <v>0</v>
      </c>
      <c r="Z14" s="17">
        <v>0</v>
      </c>
      <c r="AA14" s="17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16</v>
      </c>
      <c r="AH14" s="2">
        <v>7</v>
      </c>
      <c r="AI14" s="2">
        <v>7</v>
      </c>
      <c r="AJ14" s="17">
        <v>2</v>
      </c>
      <c r="AK14" s="17">
        <v>4</v>
      </c>
      <c r="AL14" s="17">
        <v>0</v>
      </c>
      <c r="AM14" s="17">
        <v>0</v>
      </c>
      <c r="AN14" s="23">
        <v>1</v>
      </c>
      <c r="AO14" s="21">
        <v>0</v>
      </c>
      <c r="AP14" s="23">
        <v>0</v>
      </c>
      <c r="AQ14" s="21">
        <v>0</v>
      </c>
      <c r="AR14" s="21">
        <v>0</v>
      </c>
      <c r="AS14" s="21">
        <v>0</v>
      </c>
      <c r="AT14" s="17">
        <v>2</v>
      </c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ht="15" x14ac:dyDescent="0.25">
      <c r="A15" s="77"/>
      <c r="B15" s="77"/>
      <c r="C15" s="5" t="s">
        <v>42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17">
        <v>0</v>
      </c>
      <c r="M15" s="17">
        <v>0</v>
      </c>
      <c r="N15" s="17">
        <v>0</v>
      </c>
      <c r="O15" s="17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17">
        <v>0</v>
      </c>
      <c r="Y15" s="17">
        <v>0</v>
      </c>
      <c r="Z15" s="17">
        <v>0</v>
      </c>
      <c r="AA15" s="17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17">
        <v>0</v>
      </c>
      <c r="AK15" s="17">
        <v>0</v>
      </c>
      <c r="AL15" s="17">
        <v>0</v>
      </c>
      <c r="AM15" s="17">
        <v>0</v>
      </c>
      <c r="AN15" s="21">
        <v>0</v>
      </c>
      <c r="AO15" s="21">
        <v>0</v>
      </c>
      <c r="AP15" s="23">
        <v>0</v>
      </c>
      <c r="AQ15" s="21">
        <v>0</v>
      </c>
      <c r="AR15" s="21">
        <v>0</v>
      </c>
      <c r="AS15" s="21">
        <v>0</v>
      </c>
      <c r="AT15" s="17">
        <v>1</v>
      </c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ht="25.5" x14ac:dyDescent="0.25">
      <c r="A16" s="77"/>
      <c r="B16" s="77"/>
      <c r="C16" s="8" t="s">
        <v>43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17">
        <v>0</v>
      </c>
      <c r="M16" s="17">
        <v>0</v>
      </c>
      <c r="N16" s="17">
        <v>0</v>
      </c>
      <c r="O16" s="17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17">
        <v>0</v>
      </c>
      <c r="Y16" s="17">
        <v>0</v>
      </c>
      <c r="Z16" s="17">
        <v>0</v>
      </c>
      <c r="AA16" s="17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17">
        <v>0</v>
      </c>
      <c r="AK16" s="17">
        <v>0</v>
      </c>
      <c r="AL16" s="17">
        <v>0</v>
      </c>
      <c r="AM16" s="17">
        <v>0</v>
      </c>
      <c r="AN16" s="21">
        <v>0</v>
      </c>
      <c r="AO16" s="21">
        <v>0</v>
      </c>
      <c r="AP16" s="23">
        <v>0</v>
      </c>
      <c r="AQ16" s="21">
        <v>0</v>
      </c>
      <c r="AR16" s="21">
        <v>0</v>
      </c>
      <c r="AS16" s="21">
        <v>0</v>
      </c>
      <c r="AT16" s="17">
        <v>3</v>
      </c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5">
      <c r="A17" s="78"/>
      <c r="B17" s="78"/>
      <c r="C17" s="12" t="s">
        <v>62</v>
      </c>
      <c r="D17" s="9">
        <f t="shared" ref="D17:AM17" si="3">SUM(D11:D16)</f>
        <v>14</v>
      </c>
      <c r="E17" s="9">
        <f t="shared" si="3"/>
        <v>8</v>
      </c>
      <c r="F17" s="9">
        <f t="shared" si="3"/>
        <v>130</v>
      </c>
      <c r="G17" s="9">
        <f t="shared" si="3"/>
        <v>68</v>
      </c>
      <c r="H17" s="9">
        <f t="shared" si="3"/>
        <v>81</v>
      </c>
      <c r="I17" s="9">
        <f t="shared" si="3"/>
        <v>67</v>
      </c>
      <c r="J17" s="9">
        <f t="shared" si="3"/>
        <v>78</v>
      </c>
      <c r="K17" s="9">
        <f t="shared" si="3"/>
        <v>88</v>
      </c>
      <c r="L17" s="9">
        <f t="shared" si="3"/>
        <v>86</v>
      </c>
      <c r="M17" s="9">
        <f t="shared" si="3"/>
        <v>87</v>
      </c>
      <c r="N17" s="9">
        <f t="shared" si="3"/>
        <v>41</v>
      </c>
      <c r="O17" s="9">
        <f t="shared" si="3"/>
        <v>41</v>
      </c>
      <c r="P17" s="9">
        <f t="shared" si="3"/>
        <v>78</v>
      </c>
      <c r="Q17" s="9">
        <f t="shared" si="3"/>
        <v>84</v>
      </c>
      <c r="R17" s="9">
        <f t="shared" si="3"/>
        <v>135</v>
      </c>
      <c r="S17" s="9">
        <f t="shared" si="3"/>
        <v>77</v>
      </c>
      <c r="T17" s="9">
        <f t="shared" si="3"/>
        <v>73</v>
      </c>
      <c r="U17" s="9">
        <f t="shared" si="3"/>
        <v>79</v>
      </c>
      <c r="V17" s="9">
        <f t="shared" si="3"/>
        <v>104</v>
      </c>
      <c r="W17" s="9">
        <f t="shared" si="3"/>
        <v>80</v>
      </c>
      <c r="X17" s="9">
        <f t="shared" si="3"/>
        <v>73</v>
      </c>
      <c r="Y17" s="9">
        <f t="shared" si="3"/>
        <v>102</v>
      </c>
      <c r="Z17" s="9">
        <f t="shared" si="3"/>
        <v>141</v>
      </c>
      <c r="AA17" s="9">
        <f t="shared" si="3"/>
        <v>78</v>
      </c>
      <c r="AB17" s="9">
        <f t="shared" si="3"/>
        <v>96</v>
      </c>
      <c r="AC17" s="9">
        <f t="shared" si="3"/>
        <v>102</v>
      </c>
      <c r="AD17" s="9">
        <f t="shared" si="3"/>
        <v>92</v>
      </c>
      <c r="AE17" s="9">
        <f t="shared" si="3"/>
        <v>58</v>
      </c>
      <c r="AF17" s="9">
        <f t="shared" si="3"/>
        <v>179</v>
      </c>
      <c r="AG17" s="9">
        <f t="shared" si="3"/>
        <v>77</v>
      </c>
      <c r="AH17" s="9">
        <f t="shared" si="3"/>
        <v>78</v>
      </c>
      <c r="AI17" s="9">
        <f t="shared" si="3"/>
        <v>79</v>
      </c>
      <c r="AJ17" s="9">
        <f t="shared" si="3"/>
        <v>81</v>
      </c>
      <c r="AK17" s="9">
        <f t="shared" si="3"/>
        <v>74</v>
      </c>
      <c r="AL17" s="9">
        <f t="shared" si="3"/>
        <v>84</v>
      </c>
      <c r="AM17" s="9">
        <f t="shared" si="3"/>
        <v>59</v>
      </c>
      <c r="AN17" s="9">
        <v>47</v>
      </c>
      <c r="AO17" s="9">
        <v>48</v>
      </c>
      <c r="AP17" s="9">
        <v>53</v>
      </c>
      <c r="AQ17" s="9">
        <v>61</v>
      </c>
      <c r="AR17" s="9">
        <v>84</v>
      </c>
      <c r="AS17" s="9">
        <v>88</v>
      </c>
      <c r="AT17" s="9">
        <f t="shared" ref="AT17:BC17" si="4">SUM(AT11:AT16)</f>
        <v>102</v>
      </c>
      <c r="AU17" s="9">
        <f t="shared" si="4"/>
        <v>0</v>
      </c>
      <c r="AV17" s="9">
        <f t="shared" si="4"/>
        <v>0</v>
      </c>
      <c r="AW17" s="9">
        <f t="shared" si="4"/>
        <v>0</v>
      </c>
      <c r="AX17" s="9">
        <f t="shared" si="4"/>
        <v>0</v>
      </c>
      <c r="AY17" s="9">
        <f t="shared" si="4"/>
        <v>0</v>
      </c>
      <c r="AZ17" s="9">
        <f t="shared" si="4"/>
        <v>0</v>
      </c>
      <c r="BA17" s="9">
        <f t="shared" si="4"/>
        <v>0</v>
      </c>
      <c r="BB17" s="9">
        <f t="shared" si="4"/>
        <v>0</v>
      </c>
      <c r="BC17" s="9">
        <f t="shared" si="4"/>
        <v>0</v>
      </c>
      <c r="BD17" s="9">
        <f t="shared" ref="BD17" si="5">SUM(BD11:BD16)</f>
        <v>0</v>
      </c>
    </row>
    <row r="18" spans="1:56" x14ac:dyDescent="0.25">
      <c r="A18" s="76">
        <v>3</v>
      </c>
      <c r="B18" s="76" t="s">
        <v>45</v>
      </c>
      <c r="C18" s="5" t="s">
        <v>6</v>
      </c>
      <c r="D18" s="2">
        <v>55</v>
      </c>
      <c r="E18" s="2">
        <v>74</v>
      </c>
      <c r="F18" s="2">
        <v>120</v>
      </c>
      <c r="G18" s="2">
        <v>207</v>
      </c>
      <c r="H18" s="2">
        <v>338</v>
      </c>
      <c r="I18" s="2">
        <v>315</v>
      </c>
      <c r="J18" s="2">
        <v>400</v>
      </c>
      <c r="K18" s="2">
        <v>303</v>
      </c>
      <c r="L18" s="2">
        <v>263</v>
      </c>
      <c r="M18" s="2">
        <v>300</v>
      </c>
      <c r="N18" s="2">
        <v>300</v>
      </c>
      <c r="O18" s="2">
        <v>70</v>
      </c>
      <c r="P18" s="2">
        <v>283</v>
      </c>
      <c r="Q18" s="2">
        <v>489</v>
      </c>
      <c r="R18" s="2">
        <v>317</v>
      </c>
      <c r="S18" s="2">
        <v>278</v>
      </c>
      <c r="T18" s="2">
        <v>250</v>
      </c>
      <c r="U18" s="2">
        <v>260</v>
      </c>
      <c r="V18" s="2">
        <v>265</v>
      </c>
      <c r="W18" s="2">
        <v>269</v>
      </c>
      <c r="X18" s="2">
        <v>169</v>
      </c>
      <c r="Y18" s="2">
        <v>134</v>
      </c>
      <c r="Z18" s="2">
        <v>314</v>
      </c>
      <c r="AA18" s="2">
        <v>335</v>
      </c>
      <c r="AB18" s="2">
        <v>282</v>
      </c>
      <c r="AC18" s="2">
        <v>358</v>
      </c>
      <c r="AD18" s="2">
        <v>190</v>
      </c>
      <c r="AE18" s="2">
        <v>274</v>
      </c>
      <c r="AF18" s="2">
        <v>159</v>
      </c>
      <c r="AG18" s="2">
        <v>251</v>
      </c>
      <c r="AH18" s="2">
        <v>252</v>
      </c>
      <c r="AI18" s="2">
        <v>173</v>
      </c>
      <c r="AJ18" s="2">
        <v>226</v>
      </c>
      <c r="AK18" s="2">
        <v>265</v>
      </c>
      <c r="AL18" s="2">
        <v>308</v>
      </c>
      <c r="AM18" s="2">
        <v>221</v>
      </c>
      <c r="AN18" s="23">
        <v>149</v>
      </c>
      <c r="AO18" s="21">
        <v>379</v>
      </c>
      <c r="AP18" s="23">
        <v>651</v>
      </c>
      <c r="AQ18" s="21">
        <v>496</v>
      </c>
      <c r="AR18" s="21">
        <v>518</v>
      </c>
      <c r="AS18" s="21">
        <v>708</v>
      </c>
      <c r="AT18" s="21">
        <v>1338</v>
      </c>
      <c r="AU18" s="21"/>
      <c r="AV18" s="21"/>
      <c r="AW18" s="21"/>
      <c r="AX18" s="21"/>
      <c r="AY18" s="21"/>
      <c r="AZ18" s="21"/>
      <c r="BA18" s="21"/>
      <c r="BB18" s="21"/>
      <c r="BC18" s="21"/>
      <c r="BD18" s="21"/>
    </row>
    <row r="19" spans="1:56" ht="15" customHeight="1" x14ac:dyDescent="0.25">
      <c r="A19" s="77"/>
      <c r="B19" s="77"/>
      <c r="C19" s="5" t="s">
        <v>18</v>
      </c>
      <c r="D19" s="2">
        <v>38</v>
      </c>
      <c r="E19" s="2">
        <v>24</v>
      </c>
      <c r="F19" s="2">
        <v>193</v>
      </c>
      <c r="G19" s="2">
        <v>209</v>
      </c>
      <c r="H19" s="2">
        <v>242</v>
      </c>
      <c r="I19" s="2">
        <v>232</v>
      </c>
      <c r="J19" s="2">
        <v>307</v>
      </c>
      <c r="K19" s="2">
        <v>296</v>
      </c>
      <c r="L19" s="2">
        <v>206</v>
      </c>
      <c r="M19" s="2">
        <v>323</v>
      </c>
      <c r="N19" s="2">
        <v>208</v>
      </c>
      <c r="O19" s="2">
        <v>237</v>
      </c>
      <c r="P19" s="2">
        <v>207</v>
      </c>
      <c r="Q19" s="2">
        <v>390</v>
      </c>
      <c r="R19" s="2">
        <v>205</v>
      </c>
      <c r="S19" s="2">
        <v>294</v>
      </c>
      <c r="T19" s="2">
        <v>178</v>
      </c>
      <c r="U19" s="2">
        <v>251</v>
      </c>
      <c r="V19" s="2">
        <v>351</v>
      </c>
      <c r="W19" s="2">
        <v>274</v>
      </c>
      <c r="X19" s="2">
        <v>308</v>
      </c>
      <c r="Y19" s="2">
        <v>327</v>
      </c>
      <c r="Z19" s="2">
        <v>250</v>
      </c>
      <c r="AA19" s="2">
        <v>244</v>
      </c>
      <c r="AB19" s="2">
        <v>249</v>
      </c>
      <c r="AC19" s="2">
        <v>376</v>
      </c>
      <c r="AD19" s="2">
        <v>386</v>
      </c>
      <c r="AE19" s="2">
        <v>274</v>
      </c>
      <c r="AF19" s="2">
        <v>239</v>
      </c>
      <c r="AG19" s="2">
        <v>420</v>
      </c>
      <c r="AH19" s="2">
        <v>555</v>
      </c>
      <c r="AI19" s="2">
        <v>333</v>
      </c>
      <c r="AJ19" s="2">
        <v>380</v>
      </c>
      <c r="AK19" s="2">
        <v>355</v>
      </c>
      <c r="AL19" s="2">
        <v>84</v>
      </c>
      <c r="AM19" s="2">
        <v>434</v>
      </c>
      <c r="AN19" s="23">
        <v>203</v>
      </c>
      <c r="AO19" s="21">
        <v>267</v>
      </c>
      <c r="AP19" s="23">
        <v>60</v>
      </c>
      <c r="AQ19" s="21">
        <v>101</v>
      </c>
      <c r="AR19" s="21">
        <v>38</v>
      </c>
      <c r="AS19" s="21">
        <v>0</v>
      </c>
      <c r="AT19" s="21">
        <v>228</v>
      </c>
      <c r="AU19" s="21"/>
      <c r="AV19" s="21"/>
      <c r="AW19" s="21"/>
      <c r="AX19" s="21"/>
      <c r="AY19" s="21"/>
      <c r="AZ19" s="21"/>
      <c r="BA19" s="21"/>
      <c r="BB19" s="21"/>
      <c r="BC19" s="21"/>
      <c r="BD19" s="21"/>
    </row>
    <row r="20" spans="1:56" ht="15" customHeight="1" x14ac:dyDescent="0.25">
      <c r="A20" s="77"/>
      <c r="B20" s="77"/>
      <c r="C20" s="5" t="s">
        <v>1</v>
      </c>
      <c r="D20" s="2">
        <v>13</v>
      </c>
      <c r="E20" s="2">
        <v>7</v>
      </c>
      <c r="F20" s="2">
        <v>279</v>
      </c>
      <c r="G20" s="2">
        <v>35</v>
      </c>
      <c r="H20" s="2">
        <v>55</v>
      </c>
      <c r="I20" s="2">
        <v>9</v>
      </c>
      <c r="J20" s="2">
        <v>78</v>
      </c>
      <c r="K20" s="2">
        <v>18</v>
      </c>
      <c r="L20" s="2">
        <v>24</v>
      </c>
      <c r="M20" s="2">
        <v>10</v>
      </c>
      <c r="N20" s="2">
        <v>67</v>
      </c>
      <c r="O20" s="2">
        <v>47</v>
      </c>
      <c r="P20" s="2">
        <v>133</v>
      </c>
      <c r="Q20" s="2">
        <v>21</v>
      </c>
      <c r="R20" s="2">
        <v>27</v>
      </c>
      <c r="S20" s="2">
        <v>32</v>
      </c>
      <c r="T20" s="2">
        <v>176</v>
      </c>
      <c r="U20" s="2">
        <v>23</v>
      </c>
      <c r="V20" s="2">
        <v>164</v>
      </c>
      <c r="W20" s="2">
        <v>140</v>
      </c>
      <c r="X20" s="2">
        <v>203</v>
      </c>
      <c r="Y20" s="2">
        <v>205</v>
      </c>
      <c r="Z20" s="2">
        <v>481</v>
      </c>
      <c r="AA20" s="2">
        <v>123</v>
      </c>
      <c r="AB20" s="2">
        <v>212</v>
      </c>
      <c r="AC20" s="2">
        <v>127</v>
      </c>
      <c r="AD20" s="2">
        <v>248</v>
      </c>
      <c r="AE20" s="2">
        <v>118</v>
      </c>
      <c r="AF20" s="2">
        <v>94</v>
      </c>
      <c r="AG20" s="2">
        <v>23</v>
      </c>
      <c r="AH20" s="2">
        <v>85</v>
      </c>
      <c r="AI20" s="2">
        <v>152</v>
      </c>
      <c r="AJ20" s="2">
        <v>83</v>
      </c>
      <c r="AK20" s="2">
        <v>28</v>
      </c>
      <c r="AL20" s="2">
        <v>20</v>
      </c>
      <c r="AM20" s="2">
        <v>23</v>
      </c>
      <c r="AN20" s="23">
        <v>20</v>
      </c>
      <c r="AO20" s="21">
        <v>21</v>
      </c>
      <c r="AP20" s="23">
        <v>8</v>
      </c>
      <c r="AQ20" s="21">
        <v>0</v>
      </c>
      <c r="AR20" s="21">
        <v>0</v>
      </c>
      <c r="AS20" s="21">
        <v>21</v>
      </c>
      <c r="AT20" s="21">
        <v>45</v>
      </c>
      <c r="AU20" s="21"/>
      <c r="AV20" s="21"/>
      <c r="AW20" s="21"/>
      <c r="AX20" s="21"/>
      <c r="AY20" s="21"/>
      <c r="AZ20" s="21"/>
      <c r="BA20" s="21"/>
      <c r="BB20" s="21"/>
      <c r="BC20" s="21"/>
      <c r="BD20" s="21"/>
    </row>
    <row r="21" spans="1:56" x14ac:dyDescent="0.25">
      <c r="A21" s="77"/>
      <c r="B21" s="77"/>
      <c r="C21" s="5" t="s">
        <v>41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65</v>
      </c>
      <c r="AC21" s="2">
        <v>96</v>
      </c>
      <c r="AD21" s="2">
        <v>94</v>
      </c>
      <c r="AE21" s="2">
        <v>79</v>
      </c>
      <c r="AF21" s="2">
        <v>904</v>
      </c>
      <c r="AG21" s="2">
        <v>210</v>
      </c>
      <c r="AH21" s="2">
        <v>113</v>
      </c>
      <c r="AI21" s="2">
        <v>118</v>
      </c>
      <c r="AJ21" s="2">
        <v>29</v>
      </c>
      <c r="AK21" s="2">
        <v>32</v>
      </c>
      <c r="AL21" s="2">
        <v>0</v>
      </c>
      <c r="AM21" s="2">
        <v>0</v>
      </c>
      <c r="AN21" s="23">
        <v>11</v>
      </c>
      <c r="AO21" s="21">
        <v>0</v>
      </c>
      <c r="AP21" s="23">
        <v>3</v>
      </c>
      <c r="AQ21" s="21">
        <v>0</v>
      </c>
      <c r="AR21" s="21">
        <v>0</v>
      </c>
      <c r="AS21" s="21">
        <v>0</v>
      </c>
      <c r="AT21" s="21">
        <v>33</v>
      </c>
      <c r="AU21" s="21"/>
      <c r="AV21" s="21"/>
      <c r="AW21" s="21"/>
      <c r="AX21" s="21"/>
      <c r="AY21" s="21"/>
      <c r="AZ21" s="21"/>
      <c r="BA21" s="21"/>
      <c r="BB21" s="21"/>
      <c r="BC21" s="21"/>
      <c r="BD21" s="21"/>
    </row>
    <row r="22" spans="1:56" ht="15" customHeight="1" x14ac:dyDescent="0.25">
      <c r="A22" s="77"/>
      <c r="B22" s="77"/>
      <c r="C22" s="5" t="s">
        <v>42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3">
        <v>0</v>
      </c>
      <c r="AO22" s="21">
        <v>0</v>
      </c>
      <c r="AP22" s="23">
        <v>0</v>
      </c>
      <c r="AQ22" s="21">
        <v>0</v>
      </c>
      <c r="AR22" s="21">
        <v>0</v>
      </c>
      <c r="AS22" s="21">
        <v>0</v>
      </c>
      <c r="AT22" s="21">
        <v>2</v>
      </c>
      <c r="AU22" s="21"/>
      <c r="AV22" s="21"/>
      <c r="AW22" s="21"/>
      <c r="AX22" s="21"/>
      <c r="AY22" s="21"/>
      <c r="AZ22" s="21"/>
      <c r="BA22" s="21"/>
      <c r="BB22" s="21"/>
      <c r="BC22" s="21"/>
      <c r="BD22" s="21"/>
    </row>
    <row r="23" spans="1:56" ht="27" customHeight="1" x14ac:dyDescent="0.25">
      <c r="A23" s="77"/>
      <c r="B23" s="77"/>
      <c r="C23" s="8" t="s">
        <v>43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1">
        <v>0</v>
      </c>
      <c r="AO23" s="21">
        <v>0</v>
      </c>
      <c r="AP23" s="23">
        <v>0</v>
      </c>
      <c r="AQ23" s="21">
        <v>0</v>
      </c>
      <c r="AR23" s="21">
        <v>0</v>
      </c>
      <c r="AS23" s="21">
        <v>0</v>
      </c>
      <c r="AT23" s="21">
        <v>28</v>
      </c>
      <c r="AU23" s="21"/>
      <c r="AV23" s="21"/>
      <c r="AW23" s="21"/>
      <c r="AX23" s="21"/>
      <c r="AY23" s="21"/>
      <c r="AZ23" s="21"/>
      <c r="BA23" s="21"/>
      <c r="BB23" s="21"/>
      <c r="BC23" s="21"/>
      <c r="BD23" s="21"/>
    </row>
    <row r="24" spans="1:56" ht="15" customHeight="1" x14ac:dyDescent="0.25">
      <c r="A24" s="78"/>
      <c r="B24" s="78"/>
      <c r="C24" s="12" t="s">
        <v>62</v>
      </c>
      <c r="D24" s="9">
        <f t="shared" ref="D24:AM24" si="6">SUM(D18:D23)</f>
        <v>106</v>
      </c>
      <c r="E24" s="9">
        <f t="shared" si="6"/>
        <v>105</v>
      </c>
      <c r="F24" s="9">
        <f t="shared" si="6"/>
        <v>592</v>
      </c>
      <c r="G24" s="9">
        <f t="shared" si="6"/>
        <v>451</v>
      </c>
      <c r="H24" s="9">
        <f t="shared" si="6"/>
        <v>635</v>
      </c>
      <c r="I24" s="9">
        <f t="shared" si="6"/>
        <v>556</v>
      </c>
      <c r="J24" s="9">
        <f t="shared" si="6"/>
        <v>785</v>
      </c>
      <c r="K24" s="9">
        <f t="shared" si="6"/>
        <v>617</v>
      </c>
      <c r="L24" s="9">
        <f t="shared" si="6"/>
        <v>493</v>
      </c>
      <c r="M24" s="9">
        <f t="shared" si="6"/>
        <v>633</v>
      </c>
      <c r="N24" s="9">
        <f t="shared" si="6"/>
        <v>575</v>
      </c>
      <c r="O24" s="9">
        <f t="shared" si="6"/>
        <v>354</v>
      </c>
      <c r="P24" s="9">
        <f t="shared" si="6"/>
        <v>623</v>
      </c>
      <c r="Q24" s="9">
        <f t="shared" si="6"/>
        <v>900</v>
      </c>
      <c r="R24" s="9">
        <f t="shared" si="6"/>
        <v>549</v>
      </c>
      <c r="S24" s="9">
        <f t="shared" si="6"/>
        <v>604</v>
      </c>
      <c r="T24" s="9">
        <f t="shared" si="6"/>
        <v>604</v>
      </c>
      <c r="U24" s="9">
        <f t="shared" si="6"/>
        <v>534</v>
      </c>
      <c r="V24" s="9">
        <f t="shared" si="6"/>
        <v>780</v>
      </c>
      <c r="W24" s="9">
        <f t="shared" si="6"/>
        <v>683</v>
      </c>
      <c r="X24" s="9">
        <f t="shared" si="6"/>
        <v>680</v>
      </c>
      <c r="Y24" s="9">
        <f t="shared" si="6"/>
        <v>666</v>
      </c>
      <c r="Z24" s="9">
        <f t="shared" si="6"/>
        <v>1045</v>
      </c>
      <c r="AA24" s="9">
        <f t="shared" si="6"/>
        <v>702</v>
      </c>
      <c r="AB24" s="9">
        <f t="shared" si="6"/>
        <v>808</v>
      </c>
      <c r="AC24" s="9">
        <f t="shared" si="6"/>
        <v>957</v>
      </c>
      <c r="AD24" s="9">
        <f t="shared" si="6"/>
        <v>918</v>
      </c>
      <c r="AE24" s="9">
        <f t="shared" si="6"/>
        <v>745</v>
      </c>
      <c r="AF24" s="9">
        <f t="shared" si="6"/>
        <v>1396</v>
      </c>
      <c r="AG24" s="9">
        <f t="shared" si="6"/>
        <v>904</v>
      </c>
      <c r="AH24" s="9">
        <f t="shared" si="6"/>
        <v>1005</v>
      </c>
      <c r="AI24" s="9">
        <f t="shared" si="6"/>
        <v>776</v>
      </c>
      <c r="AJ24" s="9">
        <f t="shared" si="6"/>
        <v>718</v>
      </c>
      <c r="AK24" s="9">
        <f t="shared" si="6"/>
        <v>680</v>
      </c>
      <c r="AL24" s="9">
        <f t="shared" si="6"/>
        <v>412</v>
      </c>
      <c r="AM24" s="9">
        <f t="shared" si="6"/>
        <v>678</v>
      </c>
      <c r="AN24" s="9">
        <v>383</v>
      </c>
      <c r="AO24" s="9">
        <v>667</v>
      </c>
      <c r="AP24" s="9">
        <v>722</v>
      </c>
      <c r="AQ24" s="9">
        <v>597</v>
      </c>
      <c r="AR24" s="9">
        <v>556</v>
      </c>
      <c r="AS24" s="9">
        <v>729</v>
      </c>
      <c r="AT24" s="9">
        <f t="shared" ref="AT24:BC24" si="7">SUM(AT18:AT23)</f>
        <v>1674</v>
      </c>
      <c r="AU24" s="9">
        <f t="shared" si="7"/>
        <v>0</v>
      </c>
      <c r="AV24" s="9">
        <f t="shared" si="7"/>
        <v>0</v>
      </c>
      <c r="AW24" s="9">
        <f t="shared" si="7"/>
        <v>0</v>
      </c>
      <c r="AX24" s="9">
        <f t="shared" si="7"/>
        <v>0</v>
      </c>
      <c r="AY24" s="9">
        <f t="shared" si="7"/>
        <v>0</v>
      </c>
      <c r="AZ24" s="9">
        <f t="shared" si="7"/>
        <v>0</v>
      </c>
      <c r="BA24" s="9">
        <f t="shared" si="7"/>
        <v>0</v>
      </c>
      <c r="BB24" s="9">
        <f t="shared" si="7"/>
        <v>0</v>
      </c>
      <c r="BC24" s="9">
        <f t="shared" si="7"/>
        <v>0</v>
      </c>
      <c r="BD24" s="9">
        <f t="shared" ref="BD24" si="8">SUM(BD18:BD23)</f>
        <v>0</v>
      </c>
    </row>
    <row r="25" spans="1:56" x14ac:dyDescent="0.25">
      <c r="A25" s="76">
        <v>4</v>
      </c>
      <c r="B25" s="76" t="s">
        <v>44</v>
      </c>
      <c r="C25" s="5" t="s">
        <v>6</v>
      </c>
      <c r="D25" s="2">
        <v>7</v>
      </c>
      <c r="E25" s="2">
        <v>15</v>
      </c>
      <c r="F25" s="2">
        <v>8</v>
      </c>
      <c r="G25" s="2">
        <v>26</v>
      </c>
      <c r="H25" s="2">
        <v>13</v>
      </c>
      <c r="I25" s="2">
        <v>22</v>
      </c>
      <c r="J25" s="2">
        <v>15</v>
      </c>
      <c r="K25" s="2">
        <v>13</v>
      </c>
      <c r="L25" s="2">
        <v>1</v>
      </c>
      <c r="M25" s="2">
        <v>8</v>
      </c>
      <c r="N25" s="2">
        <v>12</v>
      </c>
      <c r="O25" s="2">
        <v>8</v>
      </c>
      <c r="P25" s="2">
        <v>33</v>
      </c>
      <c r="Q25" s="2">
        <v>14</v>
      </c>
      <c r="R25" s="2">
        <v>20</v>
      </c>
      <c r="S25" s="2">
        <v>6</v>
      </c>
      <c r="T25" s="2">
        <v>5</v>
      </c>
      <c r="U25" s="2">
        <v>32</v>
      </c>
      <c r="V25" s="2">
        <v>11</v>
      </c>
      <c r="W25" s="2">
        <v>5</v>
      </c>
      <c r="X25" s="2">
        <v>22</v>
      </c>
      <c r="Y25" s="2">
        <v>22</v>
      </c>
      <c r="Z25" s="2">
        <v>23</v>
      </c>
      <c r="AA25" s="2">
        <v>21</v>
      </c>
      <c r="AB25" s="2">
        <v>18</v>
      </c>
      <c r="AC25" s="2">
        <v>15</v>
      </c>
      <c r="AD25" s="2">
        <v>24</v>
      </c>
      <c r="AE25" s="2">
        <v>10</v>
      </c>
      <c r="AF25" s="2">
        <v>4</v>
      </c>
      <c r="AG25" s="2">
        <v>30</v>
      </c>
      <c r="AH25" s="2">
        <v>9</v>
      </c>
      <c r="AI25" s="2">
        <v>18</v>
      </c>
      <c r="AJ25" s="2">
        <v>10</v>
      </c>
      <c r="AK25" s="2">
        <v>36</v>
      </c>
      <c r="AL25" s="2">
        <v>6</v>
      </c>
      <c r="AM25" s="2">
        <v>1</v>
      </c>
      <c r="AN25" s="23">
        <v>8</v>
      </c>
      <c r="AO25" s="21">
        <v>20</v>
      </c>
      <c r="AP25" s="23">
        <v>12</v>
      </c>
      <c r="AQ25" s="21">
        <v>24</v>
      </c>
      <c r="AR25" s="21">
        <v>27</v>
      </c>
      <c r="AS25" s="21">
        <v>21</v>
      </c>
      <c r="AT25" s="21">
        <v>33</v>
      </c>
      <c r="AU25" s="21"/>
      <c r="AV25" s="21"/>
      <c r="AW25" s="21"/>
      <c r="AX25" s="21"/>
      <c r="AY25" s="21"/>
      <c r="AZ25" s="21"/>
      <c r="BA25" s="21"/>
      <c r="BB25" s="21"/>
      <c r="BC25" s="21"/>
      <c r="BD25" s="21"/>
    </row>
    <row r="26" spans="1:56" x14ac:dyDescent="0.25">
      <c r="A26" s="77"/>
      <c r="B26" s="77"/>
      <c r="C26" s="5" t="s">
        <v>18</v>
      </c>
      <c r="D26" s="2">
        <v>12</v>
      </c>
      <c r="E26" s="2">
        <v>10</v>
      </c>
      <c r="F26" s="2">
        <v>30</v>
      </c>
      <c r="G26" s="2">
        <v>10</v>
      </c>
      <c r="H26" s="2">
        <v>11</v>
      </c>
      <c r="I26" s="2">
        <v>13</v>
      </c>
      <c r="J26" s="2">
        <v>22</v>
      </c>
      <c r="K26" s="2">
        <v>5</v>
      </c>
      <c r="L26" s="2">
        <v>1</v>
      </c>
      <c r="M26" s="2">
        <v>7</v>
      </c>
      <c r="N26" s="2">
        <v>8</v>
      </c>
      <c r="O26" s="2">
        <v>6</v>
      </c>
      <c r="P26" s="2">
        <v>17</v>
      </c>
      <c r="Q26" s="2">
        <v>8</v>
      </c>
      <c r="R26" s="2">
        <v>4</v>
      </c>
      <c r="S26" s="2">
        <v>9</v>
      </c>
      <c r="T26" s="2">
        <v>35</v>
      </c>
      <c r="U26" s="2">
        <v>16</v>
      </c>
      <c r="V26" s="2">
        <v>13</v>
      </c>
      <c r="W26" s="2">
        <v>11</v>
      </c>
      <c r="X26" s="2">
        <v>22</v>
      </c>
      <c r="Y26" s="2">
        <v>38</v>
      </c>
      <c r="Z26" s="2">
        <v>8</v>
      </c>
      <c r="AA26" s="2">
        <v>35</v>
      </c>
      <c r="AB26" s="2">
        <v>11</v>
      </c>
      <c r="AC26" s="2">
        <v>18</v>
      </c>
      <c r="AD26" s="2">
        <v>35</v>
      </c>
      <c r="AE26" s="2">
        <v>9</v>
      </c>
      <c r="AF26" s="2">
        <v>12</v>
      </c>
      <c r="AG26" s="2">
        <v>21</v>
      </c>
      <c r="AH26" s="2">
        <v>12</v>
      </c>
      <c r="AI26" s="2">
        <v>8</v>
      </c>
      <c r="AJ26" s="2">
        <v>18</v>
      </c>
      <c r="AK26" s="2">
        <v>32</v>
      </c>
      <c r="AL26" s="2">
        <v>2</v>
      </c>
      <c r="AM26" s="2">
        <v>12</v>
      </c>
      <c r="AN26" s="23">
        <v>11</v>
      </c>
      <c r="AO26" s="21">
        <v>10</v>
      </c>
      <c r="AP26" s="23">
        <v>1</v>
      </c>
      <c r="AQ26" s="21">
        <v>10</v>
      </c>
      <c r="AR26" s="21">
        <v>7</v>
      </c>
      <c r="AS26" s="21">
        <v>0</v>
      </c>
      <c r="AT26" s="21">
        <v>1</v>
      </c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1:56" x14ac:dyDescent="0.25">
      <c r="A27" s="77"/>
      <c r="B27" s="77"/>
      <c r="C27" s="5" t="s">
        <v>1</v>
      </c>
      <c r="D27" s="2">
        <v>6</v>
      </c>
      <c r="E27" s="2">
        <v>10</v>
      </c>
      <c r="F27" s="2">
        <v>15</v>
      </c>
      <c r="G27" s="2">
        <v>16</v>
      </c>
      <c r="H27" s="2">
        <v>15</v>
      </c>
      <c r="I27" s="2">
        <v>12</v>
      </c>
      <c r="J27" s="2">
        <v>31</v>
      </c>
      <c r="K27" s="2">
        <v>7</v>
      </c>
      <c r="L27" s="2">
        <v>5</v>
      </c>
      <c r="M27" s="2">
        <v>7</v>
      </c>
      <c r="N27" s="2">
        <v>9</v>
      </c>
      <c r="O27" s="2">
        <v>3</v>
      </c>
      <c r="P27" s="2">
        <v>13</v>
      </c>
      <c r="Q27" s="2">
        <v>16</v>
      </c>
      <c r="R27" s="2">
        <v>7</v>
      </c>
      <c r="S27" s="2">
        <v>3</v>
      </c>
      <c r="T27" s="2">
        <v>4</v>
      </c>
      <c r="U27" s="2">
        <v>48</v>
      </c>
      <c r="V27" s="2">
        <v>19</v>
      </c>
      <c r="W27" s="2">
        <v>17</v>
      </c>
      <c r="X27" s="2">
        <v>34</v>
      </c>
      <c r="Y27" s="2">
        <v>37</v>
      </c>
      <c r="Z27" s="2">
        <v>34</v>
      </c>
      <c r="AA27" s="2">
        <v>8</v>
      </c>
      <c r="AB27" s="2">
        <v>15</v>
      </c>
      <c r="AC27" s="2">
        <v>14</v>
      </c>
      <c r="AD27" s="2">
        <v>19</v>
      </c>
      <c r="AE27" s="2">
        <v>12</v>
      </c>
      <c r="AF27" s="2">
        <v>10</v>
      </c>
      <c r="AG27" s="2">
        <v>24</v>
      </c>
      <c r="AH27" s="2">
        <v>13</v>
      </c>
      <c r="AI27" s="2">
        <v>6</v>
      </c>
      <c r="AJ27" s="2">
        <v>10</v>
      </c>
      <c r="AK27" s="2">
        <v>9</v>
      </c>
      <c r="AL27" s="2">
        <v>1</v>
      </c>
      <c r="AM27" s="2">
        <v>3</v>
      </c>
      <c r="AN27" s="23">
        <v>2</v>
      </c>
      <c r="AO27" s="21">
        <v>1</v>
      </c>
      <c r="AP27" s="23">
        <v>0</v>
      </c>
      <c r="AQ27" s="21">
        <v>0</v>
      </c>
      <c r="AR27" s="21">
        <v>0</v>
      </c>
      <c r="AS27" s="21">
        <v>7</v>
      </c>
      <c r="AT27" s="21">
        <v>0</v>
      </c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spans="1:56" x14ac:dyDescent="0.25">
      <c r="A28" s="77"/>
      <c r="B28" s="77"/>
      <c r="C28" s="5" t="s">
        <v>41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5</v>
      </c>
      <c r="M28" s="1">
        <v>10</v>
      </c>
      <c r="N28" s="1">
        <v>1</v>
      </c>
      <c r="O28" s="1">
        <v>4</v>
      </c>
      <c r="P28" s="1">
        <v>24</v>
      </c>
      <c r="Q28" s="1">
        <v>7</v>
      </c>
      <c r="R28" s="1">
        <v>12</v>
      </c>
      <c r="S28" s="1">
        <v>0</v>
      </c>
      <c r="T28" s="1">
        <v>6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15</v>
      </c>
      <c r="AE28" s="1">
        <v>15</v>
      </c>
      <c r="AF28" s="1">
        <v>51</v>
      </c>
      <c r="AG28" s="1">
        <v>14</v>
      </c>
      <c r="AH28" s="1">
        <v>9</v>
      </c>
      <c r="AI28" s="1">
        <v>10</v>
      </c>
      <c r="AJ28" s="1">
        <v>17</v>
      </c>
      <c r="AK28" s="1">
        <v>15</v>
      </c>
      <c r="AL28" s="1">
        <v>57</v>
      </c>
      <c r="AM28" s="1">
        <v>0</v>
      </c>
      <c r="AN28" s="47">
        <v>1</v>
      </c>
      <c r="AO28" s="47">
        <v>0</v>
      </c>
      <c r="AP28" s="47">
        <v>0</v>
      </c>
      <c r="AQ28" s="47">
        <v>0</v>
      </c>
      <c r="AR28" s="47">
        <v>0</v>
      </c>
      <c r="AS28" s="47">
        <v>0</v>
      </c>
      <c r="AT28" s="52">
        <v>0</v>
      </c>
      <c r="AU28" s="52"/>
      <c r="AV28" s="52"/>
      <c r="AW28" s="52"/>
      <c r="AX28" s="52"/>
      <c r="AY28" s="52"/>
      <c r="AZ28" s="52"/>
      <c r="BA28" s="52"/>
      <c r="BB28" s="52"/>
      <c r="BC28" s="52"/>
      <c r="BD28" s="52"/>
    </row>
    <row r="29" spans="1:56" x14ac:dyDescent="0.25">
      <c r="A29" s="77"/>
      <c r="B29" s="77"/>
      <c r="C29" s="5" t="s">
        <v>42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52">
        <v>0</v>
      </c>
      <c r="AU29" s="52"/>
      <c r="AV29" s="52"/>
      <c r="AW29" s="52"/>
      <c r="AX29" s="52"/>
      <c r="AY29" s="52"/>
      <c r="AZ29" s="52"/>
      <c r="BA29" s="52"/>
      <c r="BB29" s="52"/>
      <c r="BC29" s="52"/>
      <c r="BD29" s="52"/>
    </row>
    <row r="30" spans="1:56" ht="25.5" x14ac:dyDescent="0.25">
      <c r="A30" s="77"/>
      <c r="B30" s="77"/>
      <c r="C30" s="8" t="s">
        <v>43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52">
        <v>0</v>
      </c>
      <c r="AU30" s="52"/>
      <c r="AV30" s="52"/>
      <c r="AW30" s="52"/>
      <c r="AX30" s="52"/>
      <c r="AY30" s="52"/>
      <c r="AZ30" s="52"/>
      <c r="BA30" s="52"/>
      <c r="BB30" s="52"/>
      <c r="BC30" s="52"/>
      <c r="BD30" s="52"/>
    </row>
    <row r="31" spans="1:56" x14ac:dyDescent="0.25">
      <c r="A31" s="78"/>
      <c r="B31" s="78"/>
      <c r="C31" s="12" t="s">
        <v>62</v>
      </c>
      <c r="D31" s="9">
        <f t="shared" ref="D31:AM31" si="9">SUM(D25:D30)</f>
        <v>25</v>
      </c>
      <c r="E31" s="9">
        <f t="shared" si="9"/>
        <v>35</v>
      </c>
      <c r="F31" s="9">
        <f t="shared" si="9"/>
        <v>53</v>
      </c>
      <c r="G31" s="9">
        <f t="shared" si="9"/>
        <v>52</v>
      </c>
      <c r="H31" s="9">
        <f t="shared" si="9"/>
        <v>39</v>
      </c>
      <c r="I31" s="9">
        <f t="shared" si="9"/>
        <v>47</v>
      </c>
      <c r="J31" s="9">
        <f t="shared" si="9"/>
        <v>68</v>
      </c>
      <c r="K31" s="9">
        <f t="shared" si="9"/>
        <v>25</v>
      </c>
      <c r="L31" s="9">
        <f t="shared" si="9"/>
        <v>12</v>
      </c>
      <c r="M31" s="9">
        <f t="shared" si="9"/>
        <v>32</v>
      </c>
      <c r="N31" s="9">
        <f t="shared" si="9"/>
        <v>32</v>
      </c>
      <c r="O31" s="9">
        <f t="shared" si="9"/>
        <v>21</v>
      </c>
      <c r="P31" s="9">
        <f t="shared" si="9"/>
        <v>87</v>
      </c>
      <c r="Q31" s="9">
        <f t="shared" si="9"/>
        <v>45</v>
      </c>
      <c r="R31" s="9">
        <f t="shared" si="9"/>
        <v>43</v>
      </c>
      <c r="S31" s="9">
        <f t="shared" si="9"/>
        <v>18</v>
      </c>
      <c r="T31" s="9">
        <f t="shared" si="9"/>
        <v>50</v>
      </c>
      <c r="U31" s="9">
        <f t="shared" si="9"/>
        <v>96</v>
      </c>
      <c r="V31" s="9">
        <f t="shared" si="9"/>
        <v>43</v>
      </c>
      <c r="W31" s="9">
        <f t="shared" si="9"/>
        <v>33</v>
      </c>
      <c r="X31" s="9">
        <f t="shared" si="9"/>
        <v>78</v>
      </c>
      <c r="Y31" s="9">
        <f t="shared" si="9"/>
        <v>97</v>
      </c>
      <c r="Z31" s="9">
        <f t="shared" si="9"/>
        <v>65</v>
      </c>
      <c r="AA31" s="9">
        <f t="shared" si="9"/>
        <v>64</v>
      </c>
      <c r="AB31" s="9">
        <f t="shared" si="9"/>
        <v>44</v>
      </c>
      <c r="AC31" s="9">
        <f t="shared" si="9"/>
        <v>47</v>
      </c>
      <c r="AD31" s="9">
        <f t="shared" si="9"/>
        <v>93</v>
      </c>
      <c r="AE31" s="9">
        <f t="shared" si="9"/>
        <v>46</v>
      </c>
      <c r="AF31" s="9">
        <f t="shared" si="9"/>
        <v>77</v>
      </c>
      <c r="AG31" s="9">
        <f t="shared" si="9"/>
        <v>89</v>
      </c>
      <c r="AH31" s="9">
        <f t="shared" si="9"/>
        <v>43</v>
      </c>
      <c r="AI31" s="9">
        <f t="shared" si="9"/>
        <v>42</v>
      </c>
      <c r="AJ31" s="9">
        <f t="shared" si="9"/>
        <v>55</v>
      </c>
      <c r="AK31" s="9">
        <f t="shared" si="9"/>
        <v>92</v>
      </c>
      <c r="AL31" s="9">
        <f t="shared" si="9"/>
        <v>66</v>
      </c>
      <c r="AM31" s="9">
        <f t="shared" si="9"/>
        <v>16</v>
      </c>
      <c r="AN31" s="9">
        <v>22</v>
      </c>
      <c r="AO31" s="9">
        <v>31</v>
      </c>
      <c r="AP31" s="9">
        <v>13</v>
      </c>
      <c r="AQ31" s="9">
        <v>34</v>
      </c>
      <c r="AR31" s="9">
        <v>34</v>
      </c>
      <c r="AS31" s="9">
        <v>28</v>
      </c>
      <c r="AT31" s="9">
        <f t="shared" ref="AT31:BC31" si="10">SUM(AT25:AT30)</f>
        <v>34</v>
      </c>
      <c r="AU31" s="9">
        <f t="shared" si="10"/>
        <v>0</v>
      </c>
      <c r="AV31" s="9">
        <f t="shared" si="10"/>
        <v>0</v>
      </c>
      <c r="AW31" s="9">
        <f t="shared" si="10"/>
        <v>0</v>
      </c>
      <c r="AX31" s="9">
        <f t="shared" si="10"/>
        <v>0</v>
      </c>
      <c r="AY31" s="9">
        <f t="shared" si="10"/>
        <v>0</v>
      </c>
      <c r="AZ31" s="9">
        <f t="shared" si="10"/>
        <v>0</v>
      </c>
      <c r="BA31" s="9">
        <f t="shared" si="10"/>
        <v>0</v>
      </c>
      <c r="BB31" s="9">
        <f t="shared" si="10"/>
        <v>0</v>
      </c>
      <c r="BC31" s="9">
        <f t="shared" si="10"/>
        <v>0</v>
      </c>
      <c r="BD31" s="9">
        <f t="shared" ref="BD31" si="11">SUM(BD25:BD30)</f>
        <v>0</v>
      </c>
    </row>
    <row r="32" spans="1:56" x14ac:dyDescent="0.25">
      <c r="A32" s="76">
        <v>6</v>
      </c>
      <c r="B32" s="76" t="s">
        <v>48</v>
      </c>
      <c r="C32" s="5" t="s">
        <v>6</v>
      </c>
      <c r="D32" s="1">
        <v>5</v>
      </c>
      <c r="E32" s="1">
        <v>4</v>
      </c>
      <c r="F32" s="1">
        <v>12</v>
      </c>
      <c r="G32" s="1">
        <v>11</v>
      </c>
      <c r="H32" s="1">
        <v>38</v>
      </c>
      <c r="I32" s="1">
        <v>10</v>
      </c>
      <c r="J32" s="1">
        <v>15</v>
      </c>
      <c r="K32" s="1">
        <v>23</v>
      </c>
      <c r="L32" s="1">
        <v>92</v>
      </c>
      <c r="M32" s="1">
        <v>25</v>
      </c>
      <c r="N32" s="1">
        <v>27</v>
      </c>
      <c r="O32" s="1">
        <v>7</v>
      </c>
      <c r="P32" s="1">
        <v>16</v>
      </c>
      <c r="Q32" s="1">
        <v>16</v>
      </c>
      <c r="R32" s="1">
        <v>18</v>
      </c>
      <c r="S32" s="1">
        <v>45</v>
      </c>
      <c r="T32" s="1">
        <v>32</v>
      </c>
      <c r="U32" s="1">
        <v>31</v>
      </c>
      <c r="V32" s="1">
        <v>34</v>
      </c>
      <c r="W32" s="1">
        <v>10</v>
      </c>
      <c r="X32" s="1">
        <v>17</v>
      </c>
      <c r="Y32" s="1">
        <v>12</v>
      </c>
      <c r="Z32" s="1">
        <v>17</v>
      </c>
      <c r="AA32" s="1">
        <v>13</v>
      </c>
      <c r="AB32" s="1">
        <v>34</v>
      </c>
      <c r="AC32" s="1">
        <v>32</v>
      </c>
      <c r="AD32" s="1">
        <v>31</v>
      </c>
      <c r="AE32" s="1">
        <v>12</v>
      </c>
      <c r="AF32" s="1">
        <v>5</v>
      </c>
      <c r="AG32" s="1">
        <v>30</v>
      </c>
      <c r="AH32" s="1">
        <v>19</v>
      </c>
      <c r="AI32" s="1">
        <v>10</v>
      </c>
      <c r="AJ32" s="1">
        <v>27</v>
      </c>
      <c r="AK32" s="1">
        <v>19</v>
      </c>
      <c r="AL32" s="1">
        <v>26</v>
      </c>
      <c r="AM32" s="1">
        <v>1</v>
      </c>
      <c r="AN32" s="47">
        <v>15</v>
      </c>
      <c r="AO32" s="47">
        <v>57</v>
      </c>
      <c r="AP32" s="47">
        <v>27</v>
      </c>
      <c r="AQ32" s="47">
        <v>31</v>
      </c>
      <c r="AR32" s="47">
        <v>52</v>
      </c>
      <c r="AS32" s="47">
        <v>90</v>
      </c>
      <c r="AT32" s="52">
        <v>47</v>
      </c>
      <c r="AU32" s="52"/>
      <c r="AV32" s="52"/>
      <c r="AW32" s="52"/>
      <c r="AX32" s="52"/>
      <c r="AY32" s="52"/>
      <c r="AZ32" s="52"/>
      <c r="BA32" s="52"/>
      <c r="BB32" s="52"/>
      <c r="BC32" s="52"/>
      <c r="BD32" s="52"/>
    </row>
    <row r="33" spans="1:56" x14ac:dyDescent="0.25">
      <c r="A33" s="77"/>
      <c r="B33" s="77"/>
      <c r="C33" s="5" t="s">
        <v>18</v>
      </c>
      <c r="D33" s="1">
        <v>6</v>
      </c>
      <c r="E33" s="1">
        <v>1</v>
      </c>
      <c r="F33" s="1">
        <v>17</v>
      </c>
      <c r="G33" s="1">
        <v>6</v>
      </c>
      <c r="H33" s="1">
        <v>8</v>
      </c>
      <c r="I33" s="1">
        <v>5</v>
      </c>
      <c r="J33" s="1">
        <v>8</v>
      </c>
      <c r="K33" s="1">
        <v>8</v>
      </c>
      <c r="L33" s="1">
        <v>75</v>
      </c>
      <c r="M33" s="1">
        <v>15</v>
      </c>
      <c r="N33" s="1">
        <v>18</v>
      </c>
      <c r="O33" s="1">
        <v>5</v>
      </c>
      <c r="P33" s="1">
        <v>13</v>
      </c>
      <c r="Q33" s="1">
        <v>2</v>
      </c>
      <c r="R33" s="1">
        <v>9</v>
      </c>
      <c r="S33" s="1">
        <v>41</v>
      </c>
      <c r="T33" s="1">
        <v>12</v>
      </c>
      <c r="U33" s="1">
        <v>29</v>
      </c>
      <c r="V33" s="1">
        <v>39</v>
      </c>
      <c r="W33" s="1">
        <v>11</v>
      </c>
      <c r="X33" s="1">
        <v>25</v>
      </c>
      <c r="Y33" s="1">
        <v>24</v>
      </c>
      <c r="Z33" s="1">
        <v>8</v>
      </c>
      <c r="AA33" s="1">
        <v>36</v>
      </c>
      <c r="AB33" s="1">
        <v>15</v>
      </c>
      <c r="AC33" s="1">
        <v>12</v>
      </c>
      <c r="AD33" s="1">
        <v>17</v>
      </c>
      <c r="AE33" s="1">
        <v>3</v>
      </c>
      <c r="AF33" s="1">
        <v>8</v>
      </c>
      <c r="AG33" s="1">
        <v>13</v>
      </c>
      <c r="AH33" s="1">
        <v>15</v>
      </c>
      <c r="AI33" s="1">
        <v>9</v>
      </c>
      <c r="AJ33" s="1">
        <v>14</v>
      </c>
      <c r="AK33" s="1">
        <v>17</v>
      </c>
      <c r="AL33" s="1">
        <v>13</v>
      </c>
      <c r="AM33" s="1">
        <v>3</v>
      </c>
      <c r="AN33" s="47">
        <v>31</v>
      </c>
      <c r="AO33" s="47">
        <v>20</v>
      </c>
      <c r="AP33" s="47">
        <v>2</v>
      </c>
      <c r="AQ33" s="47">
        <v>3</v>
      </c>
      <c r="AR33" s="47">
        <v>7</v>
      </c>
      <c r="AS33" s="47">
        <v>0</v>
      </c>
      <c r="AT33" s="52">
        <v>8</v>
      </c>
      <c r="AU33" s="52"/>
      <c r="AV33" s="52"/>
      <c r="AW33" s="52"/>
      <c r="AX33" s="52"/>
      <c r="AY33" s="52"/>
      <c r="AZ33" s="52"/>
      <c r="BA33" s="52"/>
      <c r="BB33" s="52"/>
      <c r="BC33" s="52"/>
      <c r="BD33" s="52"/>
    </row>
    <row r="34" spans="1:56" x14ac:dyDescent="0.25">
      <c r="A34" s="77"/>
      <c r="B34" s="77"/>
      <c r="C34" s="5" t="s">
        <v>1</v>
      </c>
      <c r="D34" s="1">
        <v>6</v>
      </c>
      <c r="E34" s="1">
        <v>0</v>
      </c>
      <c r="F34" s="1">
        <v>39</v>
      </c>
      <c r="G34" s="1">
        <v>12</v>
      </c>
      <c r="H34" s="1">
        <v>27</v>
      </c>
      <c r="I34" s="1">
        <v>2</v>
      </c>
      <c r="J34" s="1">
        <v>22</v>
      </c>
      <c r="K34" s="1">
        <v>9</v>
      </c>
      <c r="L34" s="1">
        <v>14</v>
      </c>
      <c r="M34" s="1">
        <v>7</v>
      </c>
      <c r="N34" s="1">
        <v>6</v>
      </c>
      <c r="O34" s="1">
        <v>2</v>
      </c>
      <c r="P34" s="1">
        <v>52</v>
      </c>
      <c r="Q34" s="1">
        <v>1</v>
      </c>
      <c r="R34" s="1">
        <v>3</v>
      </c>
      <c r="S34" s="1">
        <v>10</v>
      </c>
      <c r="T34" s="1">
        <v>63</v>
      </c>
      <c r="U34" s="1">
        <v>37</v>
      </c>
      <c r="V34" s="1">
        <v>17</v>
      </c>
      <c r="W34" s="1">
        <v>7</v>
      </c>
      <c r="X34" s="1">
        <v>16</v>
      </c>
      <c r="Y34" s="1">
        <v>45</v>
      </c>
      <c r="Z34" s="1">
        <v>17</v>
      </c>
      <c r="AA34" s="1">
        <v>2</v>
      </c>
      <c r="AB34" s="1">
        <v>7</v>
      </c>
      <c r="AC34" s="1">
        <v>1</v>
      </c>
      <c r="AD34" s="1">
        <v>8</v>
      </c>
      <c r="AE34" s="1">
        <v>5</v>
      </c>
      <c r="AF34" s="1">
        <v>32</v>
      </c>
      <c r="AG34" s="1">
        <v>7</v>
      </c>
      <c r="AH34" s="1">
        <v>1</v>
      </c>
      <c r="AI34" s="1">
        <v>2</v>
      </c>
      <c r="AJ34" s="1">
        <v>4</v>
      </c>
      <c r="AK34" s="1">
        <v>2</v>
      </c>
      <c r="AL34" s="1">
        <v>0</v>
      </c>
      <c r="AM34" s="1">
        <v>15</v>
      </c>
      <c r="AN34" s="47">
        <v>7</v>
      </c>
      <c r="AO34" s="47">
        <v>2</v>
      </c>
      <c r="AP34" s="47">
        <v>3</v>
      </c>
      <c r="AQ34" s="47">
        <v>0</v>
      </c>
      <c r="AR34" s="47">
        <v>0</v>
      </c>
      <c r="AS34" s="47">
        <v>2</v>
      </c>
      <c r="AT34" s="52">
        <v>1</v>
      </c>
      <c r="AU34" s="52"/>
      <c r="AV34" s="52"/>
      <c r="AW34" s="52"/>
      <c r="AX34" s="52"/>
      <c r="AY34" s="52"/>
      <c r="AZ34" s="52"/>
      <c r="BA34" s="52"/>
      <c r="BB34" s="52"/>
      <c r="BC34" s="52"/>
      <c r="BD34" s="52"/>
    </row>
    <row r="35" spans="1:56" x14ac:dyDescent="0.25">
      <c r="A35" s="77"/>
      <c r="B35" s="77"/>
      <c r="C35" s="5" t="s">
        <v>41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22</v>
      </c>
      <c r="AH35" s="1">
        <v>17</v>
      </c>
      <c r="AI35" s="1">
        <v>8</v>
      </c>
      <c r="AJ35" s="1">
        <v>0</v>
      </c>
      <c r="AK35" s="1">
        <v>2</v>
      </c>
      <c r="AL35" s="1">
        <v>0</v>
      </c>
      <c r="AM35" s="1">
        <v>5</v>
      </c>
      <c r="AN35" s="47">
        <v>2</v>
      </c>
      <c r="AO35" s="47">
        <v>0</v>
      </c>
      <c r="AP35" s="47">
        <v>0</v>
      </c>
      <c r="AQ35" s="47">
        <v>0</v>
      </c>
      <c r="AR35" s="47">
        <v>0</v>
      </c>
      <c r="AS35" s="47">
        <v>0</v>
      </c>
      <c r="AT35" s="52">
        <v>1</v>
      </c>
      <c r="AU35" s="52"/>
      <c r="AV35" s="52"/>
      <c r="AW35" s="52"/>
      <c r="AX35" s="52"/>
      <c r="AY35" s="52"/>
      <c r="AZ35" s="52"/>
      <c r="BA35" s="52"/>
      <c r="BB35" s="52"/>
      <c r="BC35" s="52"/>
      <c r="BD35" s="52"/>
    </row>
    <row r="36" spans="1:56" x14ac:dyDescent="0.25">
      <c r="A36" s="77"/>
      <c r="B36" s="77"/>
      <c r="C36" s="5" t="s">
        <v>42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  <c r="AS36" s="47">
        <v>0</v>
      </c>
      <c r="AT36" s="52">
        <v>0</v>
      </c>
      <c r="AU36" s="52"/>
      <c r="AV36" s="52"/>
      <c r="AW36" s="52"/>
      <c r="AX36" s="52"/>
      <c r="AY36" s="52"/>
      <c r="AZ36" s="52"/>
      <c r="BA36" s="52"/>
      <c r="BB36" s="52"/>
      <c r="BC36" s="52"/>
      <c r="BD36" s="52"/>
    </row>
    <row r="37" spans="1:56" ht="25.5" x14ac:dyDescent="0.25">
      <c r="A37" s="77"/>
      <c r="B37" s="77"/>
      <c r="C37" s="8" t="s">
        <v>43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47">
        <v>0</v>
      </c>
      <c r="AT37" s="52">
        <v>3</v>
      </c>
      <c r="AU37" s="52"/>
      <c r="AV37" s="52"/>
      <c r="AW37" s="52"/>
      <c r="AX37" s="52"/>
      <c r="AY37" s="52"/>
      <c r="AZ37" s="52"/>
      <c r="BA37" s="52"/>
      <c r="BB37" s="52"/>
      <c r="BC37" s="52"/>
      <c r="BD37" s="52"/>
    </row>
    <row r="38" spans="1:56" x14ac:dyDescent="0.25">
      <c r="A38" s="78"/>
      <c r="B38" s="78"/>
      <c r="C38" s="12" t="s">
        <v>62</v>
      </c>
      <c r="D38" s="9">
        <f t="shared" ref="D38:AM38" si="12">SUM(D32:D37)</f>
        <v>17</v>
      </c>
      <c r="E38" s="9">
        <f t="shared" si="12"/>
        <v>5</v>
      </c>
      <c r="F38" s="9">
        <f t="shared" si="12"/>
        <v>68</v>
      </c>
      <c r="G38" s="9">
        <f t="shared" si="12"/>
        <v>29</v>
      </c>
      <c r="H38" s="9">
        <f t="shared" si="12"/>
        <v>73</v>
      </c>
      <c r="I38" s="9">
        <f t="shared" si="12"/>
        <v>17</v>
      </c>
      <c r="J38" s="9">
        <f t="shared" si="12"/>
        <v>45</v>
      </c>
      <c r="K38" s="9">
        <f t="shared" si="12"/>
        <v>40</v>
      </c>
      <c r="L38" s="9">
        <f t="shared" si="12"/>
        <v>181</v>
      </c>
      <c r="M38" s="9">
        <f t="shared" si="12"/>
        <v>47</v>
      </c>
      <c r="N38" s="9">
        <f t="shared" si="12"/>
        <v>51</v>
      </c>
      <c r="O38" s="9">
        <f t="shared" si="12"/>
        <v>17</v>
      </c>
      <c r="P38" s="9">
        <f t="shared" si="12"/>
        <v>81</v>
      </c>
      <c r="Q38" s="9">
        <f t="shared" si="12"/>
        <v>19</v>
      </c>
      <c r="R38" s="9">
        <f t="shared" si="12"/>
        <v>30</v>
      </c>
      <c r="S38" s="9">
        <f t="shared" si="12"/>
        <v>96</v>
      </c>
      <c r="T38" s="9">
        <f t="shared" si="12"/>
        <v>107</v>
      </c>
      <c r="U38" s="9">
        <f t="shared" si="12"/>
        <v>97</v>
      </c>
      <c r="V38" s="9">
        <f t="shared" si="12"/>
        <v>90</v>
      </c>
      <c r="W38" s="9">
        <f t="shared" si="12"/>
        <v>28</v>
      </c>
      <c r="X38" s="9">
        <f t="shared" si="12"/>
        <v>58</v>
      </c>
      <c r="Y38" s="9">
        <f t="shared" si="12"/>
        <v>81</v>
      </c>
      <c r="Z38" s="9">
        <f t="shared" si="12"/>
        <v>42</v>
      </c>
      <c r="AA38" s="9">
        <f t="shared" si="12"/>
        <v>51</v>
      </c>
      <c r="AB38" s="9">
        <f t="shared" si="12"/>
        <v>56</v>
      </c>
      <c r="AC38" s="9">
        <f t="shared" si="12"/>
        <v>45</v>
      </c>
      <c r="AD38" s="9">
        <f t="shared" si="12"/>
        <v>56</v>
      </c>
      <c r="AE38" s="9">
        <f t="shared" si="12"/>
        <v>20</v>
      </c>
      <c r="AF38" s="9">
        <f t="shared" si="12"/>
        <v>45</v>
      </c>
      <c r="AG38" s="9">
        <f t="shared" si="12"/>
        <v>72</v>
      </c>
      <c r="AH38" s="9">
        <f t="shared" si="12"/>
        <v>52</v>
      </c>
      <c r="AI38" s="9">
        <f t="shared" si="12"/>
        <v>29</v>
      </c>
      <c r="AJ38" s="9">
        <f t="shared" si="12"/>
        <v>45</v>
      </c>
      <c r="AK38" s="9">
        <f t="shared" si="12"/>
        <v>40</v>
      </c>
      <c r="AL38" s="9">
        <f t="shared" si="12"/>
        <v>39</v>
      </c>
      <c r="AM38" s="9">
        <f t="shared" si="12"/>
        <v>24</v>
      </c>
      <c r="AN38" s="9">
        <v>55</v>
      </c>
      <c r="AO38" s="9">
        <v>79</v>
      </c>
      <c r="AP38" s="9">
        <v>32</v>
      </c>
      <c r="AQ38" s="9">
        <v>34</v>
      </c>
      <c r="AR38" s="9">
        <v>59</v>
      </c>
      <c r="AS38" s="9">
        <v>92</v>
      </c>
      <c r="AT38" s="9">
        <f t="shared" ref="AT38:BC38" si="13">SUM(AT32:AT37)</f>
        <v>60</v>
      </c>
      <c r="AU38" s="9">
        <f t="shared" si="13"/>
        <v>0</v>
      </c>
      <c r="AV38" s="9">
        <f t="shared" si="13"/>
        <v>0</v>
      </c>
      <c r="AW38" s="9">
        <f t="shared" si="13"/>
        <v>0</v>
      </c>
      <c r="AX38" s="9">
        <f t="shared" si="13"/>
        <v>0</v>
      </c>
      <c r="AY38" s="9">
        <f t="shared" si="13"/>
        <v>0</v>
      </c>
      <c r="AZ38" s="9">
        <f t="shared" si="13"/>
        <v>0</v>
      </c>
      <c r="BA38" s="9">
        <f t="shared" si="13"/>
        <v>0</v>
      </c>
      <c r="BB38" s="9">
        <f t="shared" si="13"/>
        <v>0</v>
      </c>
      <c r="BC38" s="9">
        <f t="shared" si="13"/>
        <v>0</v>
      </c>
      <c r="BD38" s="9">
        <f t="shared" ref="BD38" si="14">SUM(BD32:BD37)</f>
        <v>0</v>
      </c>
    </row>
    <row r="39" spans="1:56" x14ac:dyDescent="0.25">
      <c r="A39" s="76">
        <v>7</v>
      </c>
      <c r="B39" s="76" t="s">
        <v>49</v>
      </c>
      <c r="C39" s="5" t="s">
        <v>6</v>
      </c>
      <c r="D39" s="1">
        <v>3</v>
      </c>
      <c r="E39" s="1">
        <v>3</v>
      </c>
      <c r="F39" s="1">
        <v>4</v>
      </c>
      <c r="G39" s="1">
        <v>6</v>
      </c>
      <c r="H39" s="1">
        <v>6</v>
      </c>
      <c r="I39" s="1">
        <v>9</v>
      </c>
      <c r="J39" s="1">
        <v>3</v>
      </c>
      <c r="K39" s="1">
        <v>6</v>
      </c>
      <c r="L39" s="1">
        <v>9</v>
      </c>
      <c r="M39" s="1">
        <v>10</v>
      </c>
      <c r="N39" s="1">
        <v>10</v>
      </c>
      <c r="O39" s="1">
        <v>2</v>
      </c>
      <c r="P39" s="1">
        <v>2</v>
      </c>
      <c r="Q39" s="1">
        <v>5</v>
      </c>
      <c r="R39" s="1">
        <v>14</v>
      </c>
      <c r="S39" s="1">
        <v>6</v>
      </c>
      <c r="T39" s="1">
        <v>5</v>
      </c>
      <c r="U39" s="1">
        <v>7</v>
      </c>
      <c r="V39" s="1">
        <v>15</v>
      </c>
      <c r="W39" s="1">
        <v>9</v>
      </c>
      <c r="X39" s="1">
        <v>3</v>
      </c>
      <c r="Y39" s="1">
        <v>4</v>
      </c>
      <c r="Z39" s="1">
        <v>6</v>
      </c>
      <c r="AA39" s="1">
        <v>6</v>
      </c>
      <c r="AB39" s="1">
        <v>19</v>
      </c>
      <c r="AC39" s="1">
        <v>7</v>
      </c>
      <c r="AD39" s="1">
        <v>15</v>
      </c>
      <c r="AE39" s="1">
        <v>3</v>
      </c>
      <c r="AF39" s="1">
        <v>6</v>
      </c>
      <c r="AG39" s="1">
        <v>12</v>
      </c>
      <c r="AH39" s="1">
        <v>5</v>
      </c>
      <c r="AI39" s="1">
        <v>5</v>
      </c>
      <c r="AJ39" s="1">
        <v>7</v>
      </c>
      <c r="AK39" s="1">
        <v>5</v>
      </c>
      <c r="AL39" s="1">
        <v>7</v>
      </c>
      <c r="AM39" s="1">
        <v>5</v>
      </c>
      <c r="AN39" s="47">
        <v>2</v>
      </c>
      <c r="AO39" s="47">
        <v>15</v>
      </c>
      <c r="AP39" s="47">
        <v>12</v>
      </c>
      <c r="AQ39" s="47">
        <v>8</v>
      </c>
      <c r="AR39" s="47">
        <v>13</v>
      </c>
      <c r="AS39" s="47">
        <v>14</v>
      </c>
      <c r="AT39" s="52">
        <v>0</v>
      </c>
      <c r="AU39" s="52"/>
      <c r="AV39" s="52"/>
      <c r="AW39" s="52"/>
      <c r="AX39" s="52"/>
      <c r="AY39" s="52"/>
      <c r="AZ39" s="52"/>
      <c r="BA39" s="52"/>
      <c r="BB39" s="52"/>
      <c r="BC39" s="52"/>
      <c r="BD39" s="52"/>
    </row>
    <row r="40" spans="1:56" x14ac:dyDescent="0.25">
      <c r="A40" s="77"/>
      <c r="B40" s="77"/>
      <c r="C40" s="5" t="s">
        <v>18</v>
      </c>
      <c r="D40" s="1">
        <v>2</v>
      </c>
      <c r="E40" s="1">
        <v>1</v>
      </c>
      <c r="F40" s="1">
        <v>4</v>
      </c>
      <c r="G40" s="1">
        <v>1</v>
      </c>
      <c r="H40" s="1">
        <v>7</v>
      </c>
      <c r="I40" s="1">
        <v>4</v>
      </c>
      <c r="J40" s="1">
        <v>5</v>
      </c>
      <c r="K40" s="1">
        <v>8</v>
      </c>
      <c r="L40" s="1">
        <v>5</v>
      </c>
      <c r="M40" s="1">
        <v>3</v>
      </c>
      <c r="N40" s="1">
        <v>5</v>
      </c>
      <c r="O40" s="1">
        <v>4</v>
      </c>
      <c r="P40" s="1">
        <v>1</v>
      </c>
      <c r="Q40" s="1">
        <v>1</v>
      </c>
      <c r="R40" s="1">
        <v>5</v>
      </c>
      <c r="S40" s="1">
        <v>2</v>
      </c>
      <c r="T40" s="1">
        <v>4</v>
      </c>
      <c r="U40" s="1">
        <v>5</v>
      </c>
      <c r="V40" s="1">
        <v>2</v>
      </c>
      <c r="W40" s="1">
        <v>1</v>
      </c>
      <c r="X40" s="1">
        <v>3</v>
      </c>
      <c r="Y40" s="1">
        <v>1</v>
      </c>
      <c r="Z40" s="1">
        <v>3</v>
      </c>
      <c r="AA40" s="1">
        <v>7</v>
      </c>
      <c r="AB40" s="1">
        <v>6</v>
      </c>
      <c r="AC40" s="1">
        <v>1</v>
      </c>
      <c r="AD40" s="1">
        <v>4</v>
      </c>
      <c r="AE40" s="1">
        <v>1</v>
      </c>
      <c r="AF40" s="20">
        <v>1</v>
      </c>
      <c r="AG40" s="1">
        <v>0</v>
      </c>
      <c r="AH40" s="1">
        <v>4</v>
      </c>
      <c r="AI40" s="1">
        <v>6</v>
      </c>
      <c r="AJ40" s="1">
        <v>4</v>
      </c>
      <c r="AK40" s="1">
        <v>3</v>
      </c>
      <c r="AL40" s="1">
        <v>7</v>
      </c>
      <c r="AM40" s="1">
        <v>1</v>
      </c>
      <c r="AN40" s="47">
        <v>4</v>
      </c>
      <c r="AO40" s="47">
        <v>5</v>
      </c>
      <c r="AP40" s="47">
        <v>2</v>
      </c>
      <c r="AQ40" s="47">
        <v>0</v>
      </c>
      <c r="AR40" s="47">
        <v>0</v>
      </c>
      <c r="AS40" s="47">
        <v>0</v>
      </c>
      <c r="AT40" s="52">
        <v>0</v>
      </c>
      <c r="AU40" s="52"/>
      <c r="AV40" s="52"/>
      <c r="AW40" s="52"/>
      <c r="AX40" s="52"/>
      <c r="AY40" s="52"/>
      <c r="AZ40" s="52"/>
      <c r="BA40" s="52"/>
      <c r="BB40" s="52"/>
      <c r="BC40" s="52"/>
      <c r="BD40" s="52"/>
    </row>
    <row r="41" spans="1:56" x14ac:dyDescent="0.25">
      <c r="A41" s="77"/>
      <c r="B41" s="77"/>
      <c r="C41" s="5" t="s">
        <v>1</v>
      </c>
      <c r="D41" s="1">
        <v>0</v>
      </c>
      <c r="E41" s="1">
        <v>1</v>
      </c>
      <c r="F41" s="1">
        <v>5</v>
      </c>
      <c r="G41" s="1">
        <v>0</v>
      </c>
      <c r="H41" s="1">
        <v>0</v>
      </c>
      <c r="I41" s="1">
        <v>1</v>
      </c>
      <c r="J41" s="1">
        <v>4</v>
      </c>
      <c r="K41" s="1">
        <v>0</v>
      </c>
      <c r="L41" s="1">
        <v>1</v>
      </c>
      <c r="M41" s="1">
        <v>1</v>
      </c>
      <c r="N41" s="1">
        <v>2</v>
      </c>
      <c r="O41" s="1">
        <v>5</v>
      </c>
      <c r="P41" s="1">
        <v>2</v>
      </c>
      <c r="Q41" s="1">
        <v>0</v>
      </c>
      <c r="R41" s="1">
        <v>0</v>
      </c>
      <c r="S41" s="1">
        <v>2</v>
      </c>
      <c r="T41" s="1">
        <v>0</v>
      </c>
      <c r="U41" s="1">
        <v>1</v>
      </c>
      <c r="V41" s="1">
        <v>6</v>
      </c>
      <c r="W41" s="1">
        <v>3</v>
      </c>
      <c r="X41" s="1">
        <v>4</v>
      </c>
      <c r="Y41" s="1">
        <v>10</v>
      </c>
      <c r="Z41" s="1">
        <v>3</v>
      </c>
      <c r="AA41" s="1">
        <v>14</v>
      </c>
      <c r="AB41" s="1">
        <v>3</v>
      </c>
      <c r="AC41" s="1">
        <v>1</v>
      </c>
      <c r="AD41" s="1">
        <v>4</v>
      </c>
      <c r="AE41" s="1">
        <v>3</v>
      </c>
      <c r="AF41" s="20">
        <v>71</v>
      </c>
      <c r="AG41" s="1">
        <v>2</v>
      </c>
      <c r="AH41" s="1">
        <v>0</v>
      </c>
      <c r="AI41" s="1">
        <v>0</v>
      </c>
      <c r="AJ41" s="1">
        <v>1</v>
      </c>
      <c r="AK41" s="1">
        <v>0</v>
      </c>
      <c r="AL41" s="1">
        <v>0</v>
      </c>
      <c r="AM41" s="1">
        <v>0</v>
      </c>
      <c r="AN41" s="47">
        <v>3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T41" s="52">
        <v>0</v>
      </c>
      <c r="AU41" s="52"/>
      <c r="AV41" s="52"/>
      <c r="AW41" s="52"/>
      <c r="AX41" s="52"/>
      <c r="AY41" s="52"/>
      <c r="AZ41" s="52"/>
      <c r="BA41" s="52"/>
      <c r="BB41" s="52"/>
      <c r="BC41" s="52"/>
      <c r="BD41" s="52"/>
    </row>
    <row r="42" spans="1:56" x14ac:dyDescent="0.25">
      <c r="A42" s="77"/>
      <c r="B42" s="77"/>
      <c r="C42" s="5" t="s">
        <v>41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9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28</v>
      </c>
      <c r="AH42" s="1">
        <v>3</v>
      </c>
      <c r="AI42" s="1">
        <v>2</v>
      </c>
      <c r="AJ42" s="1">
        <v>0</v>
      </c>
      <c r="AK42" s="1">
        <v>1</v>
      </c>
      <c r="AL42" s="1">
        <v>0</v>
      </c>
      <c r="AM42" s="1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  <c r="AT42" s="52">
        <v>0</v>
      </c>
      <c r="AU42" s="52"/>
      <c r="AV42" s="52"/>
      <c r="AW42" s="52"/>
      <c r="AX42" s="52"/>
      <c r="AY42" s="52"/>
      <c r="AZ42" s="52"/>
      <c r="BA42" s="52"/>
      <c r="BB42" s="52"/>
      <c r="BC42" s="52"/>
      <c r="BD42" s="52"/>
    </row>
    <row r="43" spans="1:56" x14ac:dyDescent="0.25">
      <c r="A43" s="77"/>
      <c r="B43" s="77"/>
      <c r="C43" s="5" t="s">
        <v>42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  <c r="AT43" s="52">
        <v>0</v>
      </c>
      <c r="AU43" s="52"/>
      <c r="AV43" s="52"/>
      <c r="AW43" s="52"/>
      <c r="AX43" s="52"/>
      <c r="AY43" s="52"/>
      <c r="AZ43" s="52"/>
      <c r="BA43" s="52"/>
      <c r="BB43" s="52"/>
      <c r="BC43" s="52"/>
      <c r="BD43" s="52"/>
    </row>
    <row r="44" spans="1:56" ht="25.5" x14ac:dyDescent="0.25">
      <c r="A44" s="77"/>
      <c r="B44" s="77"/>
      <c r="C44" s="8" t="s">
        <v>43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8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0</v>
      </c>
      <c r="AS44" s="47">
        <v>0</v>
      </c>
      <c r="AT44" s="52">
        <v>0</v>
      </c>
      <c r="AU44" s="52"/>
      <c r="AV44" s="52"/>
      <c r="AW44" s="52"/>
      <c r="AX44" s="52"/>
      <c r="AY44" s="52"/>
      <c r="AZ44" s="52"/>
      <c r="BA44" s="52"/>
      <c r="BB44" s="52"/>
      <c r="BC44" s="52"/>
      <c r="BD44" s="52"/>
    </row>
    <row r="45" spans="1:56" x14ac:dyDescent="0.25">
      <c r="A45" s="78"/>
      <c r="B45" s="78"/>
      <c r="C45" s="12" t="s">
        <v>62</v>
      </c>
      <c r="D45" s="9">
        <f t="shared" ref="D45:AM45" si="15">SUM(D39:D44)</f>
        <v>5</v>
      </c>
      <c r="E45" s="9">
        <f t="shared" si="15"/>
        <v>5</v>
      </c>
      <c r="F45" s="9">
        <f t="shared" si="15"/>
        <v>13</v>
      </c>
      <c r="G45" s="9">
        <f t="shared" si="15"/>
        <v>7</v>
      </c>
      <c r="H45" s="9">
        <f t="shared" si="15"/>
        <v>13</v>
      </c>
      <c r="I45" s="9">
        <f t="shared" si="15"/>
        <v>14</v>
      </c>
      <c r="J45" s="9">
        <f t="shared" si="15"/>
        <v>12</v>
      </c>
      <c r="K45" s="9">
        <f t="shared" si="15"/>
        <v>14</v>
      </c>
      <c r="L45" s="9">
        <f t="shared" si="15"/>
        <v>24</v>
      </c>
      <c r="M45" s="9">
        <f t="shared" si="15"/>
        <v>14</v>
      </c>
      <c r="N45" s="9">
        <f t="shared" si="15"/>
        <v>19</v>
      </c>
      <c r="O45" s="9">
        <f t="shared" si="15"/>
        <v>11</v>
      </c>
      <c r="P45" s="9">
        <f t="shared" si="15"/>
        <v>6</v>
      </c>
      <c r="Q45" s="9">
        <f t="shared" si="15"/>
        <v>6</v>
      </c>
      <c r="R45" s="9">
        <f t="shared" si="15"/>
        <v>19</v>
      </c>
      <c r="S45" s="9">
        <f t="shared" si="15"/>
        <v>10</v>
      </c>
      <c r="T45" s="9">
        <f t="shared" si="15"/>
        <v>9</v>
      </c>
      <c r="U45" s="9">
        <f t="shared" si="15"/>
        <v>13</v>
      </c>
      <c r="V45" s="9">
        <f t="shared" si="15"/>
        <v>23</v>
      </c>
      <c r="W45" s="9">
        <f t="shared" si="15"/>
        <v>13</v>
      </c>
      <c r="X45" s="9">
        <f t="shared" si="15"/>
        <v>10</v>
      </c>
      <c r="Y45" s="9">
        <f t="shared" si="15"/>
        <v>15</v>
      </c>
      <c r="Z45" s="9">
        <f t="shared" si="15"/>
        <v>12</v>
      </c>
      <c r="AA45" s="9">
        <f t="shared" si="15"/>
        <v>27</v>
      </c>
      <c r="AB45" s="9">
        <f t="shared" si="15"/>
        <v>28</v>
      </c>
      <c r="AC45" s="9">
        <f t="shared" si="15"/>
        <v>17</v>
      </c>
      <c r="AD45" s="9">
        <f t="shared" si="15"/>
        <v>23</v>
      </c>
      <c r="AE45" s="9">
        <f t="shared" si="15"/>
        <v>7</v>
      </c>
      <c r="AF45" s="9">
        <f t="shared" si="15"/>
        <v>78</v>
      </c>
      <c r="AG45" s="9">
        <f t="shared" si="15"/>
        <v>42</v>
      </c>
      <c r="AH45" s="9">
        <f t="shared" si="15"/>
        <v>12</v>
      </c>
      <c r="AI45" s="9">
        <f t="shared" si="15"/>
        <v>13</v>
      </c>
      <c r="AJ45" s="9">
        <f t="shared" si="15"/>
        <v>12</v>
      </c>
      <c r="AK45" s="9">
        <f t="shared" si="15"/>
        <v>9</v>
      </c>
      <c r="AL45" s="9">
        <f t="shared" si="15"/>
        <v>14</v>
      </c>
      <c r="AM45" s="9">
        <f t="shared" si="15"/>
        <v>6</v>
      </c>
      <c r="AN45" s="9">
        <v>9</v>
      </c>
      <c r="AO45" s="9">
        <v>20</v>
      </c>
      <c r="AP45" s="9">
        <v>14</v>
      </c>
      <c r="AQ45" s="9">
        <v>8</v>
      </c>
      <c r="AR45" s="9">
        <v>13</v>
      </c>
      <c r="AS45" s="9">
        <v>14</v>
      </c>
      <c r="AT45" s="9">
        <f t="shared" ref="AT45:BC45" si="16">SUM(AT39:AT44)</f>
        <v>0</v>
      </c>
      <c r="AU45" s="9">
        <f t="shared" si="16"/>
        <v>0</v>
      </c>
      <c r="AV45" s="9">
        <f t="shared" si="16"/>
        <v>0</v>
      </c>
      <c r="AW45" s="9">
        <f t="shared" si="16"/>
        <v>0</v>
      </c>
      <c r="AX45" s="9">
        <f t="shared" si="16"/>
        <v>0</v>
      </c>
      <c r="AY45" s="9">
        <f t="shared" si="16"/>
        <v>0</v>
      </c>
      <c r="AZ45" s="9">
        <f t="shared" si="16"/>
        <v>0</v>
      </c>
      <c r="BA45" s="9">
        <f t="shared" si="16"/>
        <v>0</v>
      </c>
      <c r="BB45" s="9">
        <f t="shared" si="16"/>
        <v>0</v>
      </c>
      <c r="BC45" s="9">
        <f t="shared" si="16"/>
        <v>0</v>
      </c>
      <c r="BD45" s="9">
        <f t="shared" ref="BD45" si="17">SUM(BD39:BD44)</f>
        <v>0</v>
      </c>
    </row>
    <row r="46" spans="1:56" ht="15" x14ac:dyDescent="0.25">
      <c r="A46" s="76">
        <v>8</v>
      </c>
      <c r="B46" s="76" t="s">
        <v>50</v>
      </c>
      <c r="C46" s="5" t="s">
        <v>6</v>
      </c>
      <c r="D46" s="1">
        <v>1</v>
      </c>
      <c r="E46" s="16">
        <v>1</v>
      </c>
      <c r="F46" s="1">
        <v>0</v>
      </c>
      <c r="G46" s="1">
        <v>3</v>
      </c>
      <c r="H46" s="1">
        <v>6</v>
      </c>
      <c r="I46" s="1">
        <v>5</v>
      </c>
      <c r="J46" s="1">
        <v>5</v>
      </c>
      <c r="K46" s="1">
        <v>7</v>
      </c>
      <c r="L46" s="1">
        <v>15</v>
      </c>
      <c r="M46" s="1">
        <v>19</v>
      </c>
      <c r="N46" s="1">
        <v>9</v>
      </c>
      <c r="O46" s="1">
        <v>1</v>
      </c>
      <c r="P46" s="1">
        <v>7</v>
      </c>
      <c r="Q46" s="16">
        <v>3</v>
      </c>
      <c r="R46" s="1">
        <v>4</v>
      </c>
      <c r="S46" s="1">
        <v>4</v>
      </c>
      <c r="T46" s="1">
        <v>2</v>
      </c>
      <c r="U46" s="1">
        <v>4</v>
      </c>
      <c r="V46" s="1">
        <v>3</v>
      </c>
      <c r="W46" s="1">
        <v>11</v>
      </c>
      <c r="X46" s="1">
        <v>1</v>
      </c>
      <c r="Y46" s="1">
        <v>4</v>
      </c>
      <c r="Z46" s="1">
        <v>8</v>
      </c>
      <c r="AA46" s="1">
        <v>5</v>
      </c>
      <c r="AB46" s="1">
        <v>6</v>
      </c>
      <c r="AC46" s="16">
        <v>8</v>
      </c>
      <c r="AD46" s="1">
        <v>5</v>
      </c>
      <c r="AE46" s="1">
        <v>17</v>
      </c>
      <c r="AF46" s="1">
        <v>2</v>
      </c>
      <c r="AG46" s="1">
        <v>23</v>
      </c>
      <c r="AH46" s="1">
        <v>8</v>
      </c>
      <c r="AI46" s="1">
        <v>6</v>
      </c>
      <c r="AJ46" s="1">
        <v>16</v>
      </c>
      <c r="AK46" s="1">
        <v>15</v>
      </c>
      <c r="AL46" s="1">
        <v>1</v>
      </c>
      <c r="AM46" s="1">
        <v>1</v>
      </c>
      <c r="AN46" s="47">
        <v>1</v>
      </c>
      <c r="AO46" s="16">
        <v>1</v>
      </c>
      <c r="AP46" s="47">
        <v>0</v>
      </c>
      <c r="AQ46" s="47">
        <v>1</v>
      </c>
      <c r="AR46" s="47">
        <v>2</v>
      </c>
      <c r="AS46" s="47">
        <v>11</v>
      </c>
      <c r="AT46" s="52">
        <v>64</v>
      </c>
      <c r="AU46" s="52"/>
      <c r="AV46" s="52"/>
      <c r="AW46" s="52"/>
      <c r="AX46" s="52"/>
      <c r="AY46" s="52"/>
      <c r="AZ46" s="52"/>
      <c r="BA46" s="52"/>
      <c r="BB46" s="52"/>
      <c r="BC46" s="52"/>
      <c r="BD46" s="52"/>
    </row>
    <row r="47" spans="1:56" x14ac:dyDescent="0.25">
      <c r="A47" s="77"/>
      <c r="B47" s="77"/>
      <c r="C47" s="5" t="s">
        <v>18</v>
      </c>
      <c r="D47" s="1">
        <v>1</v>
      </c>
      <c r="E47" s="1">
        <v>0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">
        <v>4</v>
      </c>
      <c r="L47" s="1">
        <v>0</v>
      </c>
      <c r="M47" s="1">
        <v>2</v>
      </c>
      <c r="N47" s="1">
        <v>8</v>
      </c>
      <c r="O47" s="1">
        <v>4</v>
      </c>
      <c r="P47" s="1">
        <v>0</v>
      </c>
      <c r="Q47" s="1">
        <v>0</v>
      </c>
      <c r="R47" s="1">
        <v>0</v>
      </c>
      <c r="S47" s="1">
        <v>4</v>
      </c>
      <c r="T47" s="1">
        <v>2</v>
      </c>
      <c r="U47" s="1">
        <v>3</v>
      </c>
      <c r="V47" s="1">
        <v>3</v>
      </c>
      <c r="W47" s="1">
        <v>0</v>
      </c>
      <c r="X47" s="1">
        <v>0</v>
      </c>
      <c r="Y47" s="1">
        <v>2</v>
      </c>
      <c r="Z47" s="1">
        <v>1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</v>
      </c>
      <c r="AH47" s="1">
        <v>0</v>
      </c>
      <c r="AI47" s="1">
        <v>1</v>
      </c>
      <c r="AJ47" s="1">
        <v>1</v>
      </c>
      <c r="AK47" s="1">
        <v>1</v>
      </c>
      <c r="AL47" s="1">
        <v>0</v>
      </c>
      <c r="AM47" s="1">
        <v>4</v>
      </c>
      <c r="AN47" s="47">
        <v>2</v>
      </c>
      <c r="AO47" s="47">
        <v>8</v>
      </c>
      <c r="AP47" s="47">
        <v>0</v>
      </c>
      <c r="AQ47" s="47">
        <v>0</v>
      </c>
      <c r="AR47" s="47">
        <v>7</v>
      </c>
      <c r="AS47" s="47">
        <v>6</v>
      </c>
      <c r="AT47" s="52">
        <v>10</v>
      </c>
      <c r="AU47" s="52"/>
      <c r="AV47" s="52"/>
      <c r="AW47" s="52"/>
      <c r="AX47" s="52"/>
      <c r="AY47" s="52"/>
      <c r="AZ47" s="52"/>
      <c r="BA47" s="52"/>
      <c r="BB47" s="52"/>
      <c r="BC47" s="52"/>
      <c r="BD47" s="52"/>
    </row>
    <row r="48" spans="1:56" x14ac:dyDescent="0.25">
      <c r="A48" s="77"/>
      <c r="B48" s="77"/>
      <c r="C48" s="5" t="s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</v>
      </c>
      <c r="T48" s="1">
        <v>1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14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1</v>
      </c>
      <c r="AH48" s="1">
        <v>1</v>
      </c>
      <c r="AI48" s="1">
        <v>1</v>
      </c>
      <c r="AJ48" s="1">
        <v>0</v>
      </c>
      <c r="AK48" s="1">
        <v>0</v>
      </c>
      <c r="AL48" s="1">
        <v>0</v>
      </c>
      <c r="AM48" s="1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  <c r="AT48" s="52">
        <v>2</v>
      </c>
      <c r="AU48" s="52"/>
      <c r="AV48" s="52"/>
      <c r="AW48" s="52"/>
      <c r="AX48" s="52"/>
      <c r="AY48" s="52"/>
      <c r="AZ48" s="52"/>
      <c r="BA48" s="52"/>
      <c r="BB48" s="52"/>
      <c r="BC48" s="52"/>
      <c r="BD48" s="52"/>
    </row>
    <row r="49" spans="1:56" x14ac:dyDescent="0.25">
      <c r="A49" s="77"/>
      <c r="B49" s="77"/>
      <c r="C49" s="5" t="s">
        <v>41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47">
        <v>0</v>
      </c>
      <c r="AO49" s="47">
        <v>0</v>
      </c>
      <c r="AP49" s="47">
        <v>8</v>
      </c>
      <c r="AQ49" s="47">
        <v>0</v>
      </c>
      <c r="AR49" s="47">
        <v>0</v>
      </c>
      <c r="AS49" s="47">
        <v>0</v>
      </c>
      <c r="AT49" s="52">
        <v>1</v>
      </c>
      <c r="AU49" s="52"/>
      <c r="AV49" s="52"/>
      <c r="AW49" s="52"/>
      <c r="AX49" s="52"/>
      <c r="AY49" s="52"/>
      <c r="AZ49" s="52"/>
      <c r="BA49" s="52"/>
      <c r="BB49" s="52"/>
      <c r="BC49" s="52"/>
      <c r="BD49" s="52"/>
    </row>
    <row r="50" spans="1:56" x14ac:dyDescent="0.25">
      <c r="A50" s="77"/>
      <c r="B50" s="77"/>
      <c r="C50" s="5" t="s">
        <v>42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52">
        <v>0</v>
      </c>
      <c r="AU50" s="52"/>
      <c r="AV50" s="52"/>
      <c r="AW50" s="52"/>
      <c r="AX50" s="52"/>
      <c r="AY50" s="52"/>
      <c r="AZ50" s="52"/>
      <c r="BA50" s="52"/>
      <c r="BB50" s="52"/>
      <c r="BC50" s="52"/>
      <c r="BD50" s="52"/>
    </row>
    <row r="51" spans="1:56" ht="25.5" x14ac:dyDescent="0.25">
      <c r="A51" s="77"/>
      <c r="B51" s="77"/>
      <c r="C51" s="8" t="s">
        <v>43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  <c r="AT51" s="52">
        <v>0</v>
      </c>
      <c r="AU51" s="52"/>
      <c r="AV51" s="52"/>
      <c r="AW51" s="52"/>
      <c r="AX51" s="52"/>
      <c r="AY51" s="52"/>
      <c r="AZ51" s="52"/>
      <c r="BA51" s="52"/>
      <c r="BB51" s="52"/>
      <c r="BC51" s="52"/>
      <c r="BD51" s="52"/>
    </row>
    <row r="52" spans="1:56" x14ac:dyDescent="0.25">
      <c r="A52" s="78"/>
      <c r="B52" s="78"/>
      <c r="C52" s="12" t="s">
        <v>62</v>
      </c>
      <c r="D52" s="9">
        <f t="shared" ref="D52:AM52" si="18">SUM(D46:D51)</f>
        <v>2</v>
      </c>
      <c r="E52" s="9">
        <f t="shared" si="18"/>
        <v>1</v>
      </c>
      <c r="F52" s="9">
        <f t="shared" si="18"/>
        <v>0</v>
      </c>
      <c r="G52" s="9">
        <f t="shared" si="18"/>
        <v>4</v>
      </c>
      <c r="H52" s="9">
        <f t="shared" si="18"/>
        <v>6</v>
      </c>
      <c r="I52" s="9">
        <f t="shared" si="18"/>
        <v>5</v>
      </c>
      <c r="J52" s="9">
        <f t="shared" si="18"/>
        <v>6</v>
      </c>
      <c r="K52" s="9">
        <f t="shared" si="18"/>
        <v>11</v>
      </c>
      <c r="L52" s="9">
        <f t="shared" si="18"/>
        <v>15</v>
      </c>
      <c r="M52" s="9">
        <f t="shared" si="18"/>
        <v>22</v>
      </c>
      <c r="N52" s="9">
        <f t="shared" si="18"/>
        <v>17</v>
      </c>
      <c r="O52" s="9">
        <f t="shared" si="18"/>
        <v>5</v>
      </c>
      <c r="P52" s="9">
        <f t="shared" si="18"/>
        <v>7</v>
      </c>
      <c r="Q52" s="9">
        <f t="shared" si="18"/>
        <v>3</v>
      </c>
      <c r="R52" s="9">
        <f t="shared" si="18"/>
        <v>4</v>
      </c>
      <c r="S52" s="9">
        <f t="shared" si="18"/>
        <v>10</v>
      </c>
      <c r="T52" s="9">
        <f t="shared" si="18"/>
        <v>5</v>
      </c>
      <c r="U52" s="9">
        <f t="shared" si="18"/>
        <v>7</v>
      </c>
      <c r="V52" s="9">
        <f t="shared" si="18"/>
        <v>6</v>
      </c>
      <c r="W52" s="9">
        <f t="shared" si="18"/>
        <v>11</v>
      </c>
      <c r="X52" s="9">
        <f t="shared" si="18"/>
        <v>1</v>
      </c>
      <c r="Y52" s="9">
        <f t="shared" si="18"/>
        <v>6</v>
      </c>
      <c r="Z52" s="9">
        <f t="shared" si="18"/>
        <v>23</v>
      </c>
      <c r="AA52" s="9">
        <f t="shared" si="18"/>
        <v>5</v>
      </c>
      <c r="AB52" s="9">
        <f t="shared" si="18"/>
        <v>6</v>
      </c>
      <c r="AC52" s="9">
        <f t="shared" si="18"/>
        <v>8</v>
      </c>
      <c r="AD52" s="9">
        <f t="shared" si="18"/>
        <v>5</v>
      </c>
      <c r="AE52" s="9">
        <f t="shared" si="18"/>
        <v>17</v>
      </c>
      <c r="AF52" s="9">
        <f t="shared" si="18"/>
        <v>4</v>
      </c>
      <c r="AG52" s="9">
        <f t="shared" si="18"/>
        <v>26</v>
      </c>
      <c r="AH52" s="9">
        <f t="shared" si="18"/>
        <v>9</v>
      </c>
      <c r="AI52" s="9">
        <f t="shared" si="18"/>
        <v>8</v>
      </c>
      <c r="AJ52" s="9">
        <f t="shared" si="18"/>
        <v>17</v>
      </c>
      <c r="AK52" s="9">
        <f t="shared" si="18"/>
        <v>16</v>
      </c>
      <c r="AL52" s="9">
        <f t="shared" si="18"/>
        <v>1</v>
      </c>
      <c r="AM52" s="9">
        <f t="shared" si="18"/>
        <v>5</v>
      </c>
      <c r="AN52" s="9">
        <v>3</v>
      </c>
      <c r="AO52" s="9">
        <v>9</v>
      </c>
      <c r="AP52" s="9">
        <v>8</v>
      </c>
      <c r="AQ52" s="9">
        <v>1</v>
      </c>
      <c r="AR52" s="9">
        <v>9</v>
      </c>
      <c r="AS52" s="9">
        <v>17</v>
      </c>
      <c r="AT52" s="9">
        <f t="shared" ref="AT52:BC52" si="19">SUM(AT46:AT51)</f>
        <v>77</v>
      </c>
      <c r="AU52" s="9">
        <f t="shared" si="19"/>
        <v>0</v>
      </c>
      <c r="AV52" s="9">
        <f t="shared" si="19"/>
        <v>0</v>
      </c>
      <c r="AW52" s="9">
        <f t="shared" si="19"/>
        <v>0</v>
      </c>
      <c r="AX52" s="9">
        <f t="shared" si="19"/>
        <v>0</v>
      </c>
      <c r="AY52" s="9">
        <f t="shared" si="19"/>
        <v>0</v>
      </c>
      <c r="AZ52" s="9">
        <f t="shared" si="19"/>
        <v>0</v>
      </c>
      <c r="BA52" s="9">
        <f t="shared" si="19"/>
        <v>0</v>
      </c>
      <c r="BB52" s="9">
        <f t="shared" si="19"/>
        <v>0</v>
      </c>
      <c r="BC52" s="9">
        <f t="shared" si="19"/>
        <v>0</v>
      </c>
      <c r="BD52" s="9">
        <f t="shared" ref="BD52" si="20">SUM(BD46:BD51)</f>
        <v>0</v>
      </c>
    </row>
    <row r="53" spans="1:56" ht="14.25" x14ac:dyDescent="0.25">
      <c r="A53" s="76">
        <v>9</v>
      </c>
      <c r="B53" s="76" t="s">
        <v>7</v>
      </c>
      <c r="C53" s="5" t="s">
        <v>6</v>
      </c>
      <c r="D53" s="1">
        <v>1</v>
      </c>
      <c r="E53" s="1">
        <v>2</v>
      </c>
      <c r="F53" s="1">
        <v>0</v>
      </c>
      <c r="G53" s="1">
        <v>1</v>
      </c>
      <c r="H53" s="1">
        <v>14</v>
      </c>
      <c r="I53" s="1">
        <v>18</v>
      </c>
      <c r="J53" s="1">
        <v>10</v>
      </c>
      <c r="K53" s="1">
        <v>16</v>
      </c>
      <c r="L53" s="1">
        <v>15</v>
      </c>
      <c r="M53" s="1">
        <v>15</v>
      </c>
      <c r="N53" s="1">
        <v>26</v>
      </c>
      <c r="O53" s="1">
        <v>2</v>
      </c>
      <c r="P53" s="1">
        <v>11</v>
      </c>
      <c r="Q53" s="1">
        <v>14</v>
      </c>
      <c r="R53" s="1">
        <v>11</v>
      </c>
      <c r="S53" s="1">
        <v>17</v>
      </c>
      <c r="T53" s="1">
        <v>18</v>
      </c>
      <c r="U53" s="1">
        <v>14</v>
      </c>
      <c r="V53" s="1">
        <v>14</v>
      </c>
      <c r="W53" s="1">
        <v>22</v>
      </c>
      <c r="X53" s="1">
        <v>4</v>
      </c>
      <c r="Y53" s="1">
        <v>3</v>
      </c>
      <c r="Z53" s="1">
        <v>21</v>
      </c>
      <c r="AA53" s="1">
        <v>11</v>
      </c>
      <c r="AB53" s="1">
        <v>12</v>
      </c>
      <c r="AC53" s="1">
        <v>13</v>
      </c>
      <c r="AD53" s="1">
        <v>10</v>
      </c>
      <c r="AE53" s="1">
        <v>12</v>
      </c>
      <c r="AF53" s="1">
        <v>14</v>
      </c>
      <c r="AG53" s="1">
        <v>15</v>
      </c>
      <c r="AH53" s="1">
        <v>10</v>
      </c>
      <c r="AI53" s="1">
        <v>11</v>
      </c>
      <c r="AJ53" s="1">
        <v>18</v>
      </c>
      <c r="AK53" s="1">
        <v>17</v>
      </c>
      <c r="AL53" s="1">
        <v>19</v>
      </c>
      <c r="AM53" s="1">
        <v>1</v>
      </c>
      <c r="AN53" s="47">
        <v>6</v>
      </c>
      <c r="AO53" s="47">
        <v>17</v>
      </c>
      <c r="AP53" s="47">
        <v>17</v>
      </c>
      <c r="AQ53" s="47">
        <v>11</v>
      </c>
      <c r="AR53" s="47">
        <v>18</v>
      </c>
      <c r="AS53" s="47">
        <v>27</v>
      </c>
      <c r="AT53" s="52">
        <v>0</v>
      </c>
      <c r="AU53" s="49">
        <v>0</v>
      </c>
      <c r="AV53" s="52">
        <v>0</v>
      </c>
      <c r="AW53" s="52">
        <v>0</v>
      </c>
      <c r="AX53" s="52">
        <v>0</v>
      </c>
      <c r="AY53" s="52">
        <v>0</v>
      </c>
      <c r="AZ53" s="52">
        <v>0</v>
      </c>
      <c r="BA53" s="52">
        <v>0</v>
      </c>
      <c r="BB53" s="52">
        <v>0</v>
      </c>
      <c r="BC53" s="52">
        <v>0</v>
      </c>
      <c r="BD53" s="52">
        <v>0</v>
      </c>
    </row>
    <row r="54" spans="1:56" x14ac:dyDescent="0.25">
      <c r="A54" s="77"/>
      <c r="B54" s="77"/>
      <c r="C54" s="5" t="s">
        <v>18</v>
      </c>
      <c r="D54" s="1">
        <v>2</v>
      </c>
      <c r="E54" s="1">
        <v>1</v>
      </c>
      <c r="F54" s="1">
        <v>0</v>
      </c>
      <c r="G54" s="1">
        <v>1</v>
      </c>
      <c r="H54" s="1">
        <v>9</v>
      </c>
      <c r="I54" s="1">
        <v>7</v>
      </c>
      <c r="J54" s="1">
        <v>6</v>
      </c>
      <c r="K54" s="1">
        <v>4</v>
      </c>
      <c r="L54" s="1">
        <v>8</v>
      </c>
      <c r="M54" s="1">
        <v>1</v>
      </c>
      <c r="N54" s="1">
        <v>20</v>
      </c>
      <c r="O54" s="1">
        <v>2</v>
      </c>
      <c r="P54" s="1">
        <v>3</v>
      </c>
      <c r="Q54" s="1">
        <v>8</v>
      </c>
      <c r="R54" s="1">
        <v>3</v>
      </c>
      <c r="S54" s="1">
        <v>17</v>
      </c>
      <c r="T54" s="1">
        <v>5</v>
      </c>
      <c r="U54" s="1">
        <v>12</v>
      </c>
      <c r="V54" s="1">
        <v>19</v>
      </c>
      <c r="W54" s="1">
        <v>5</v>
      </c>
      <c r="X54" s="1">
        <v>14</v>
      </c>
      <c r="Y54" s="1">
        <v>6</v>
      </c>
      <c r="Z54" s="1">
        <v>5</v>
      </c>
      <c r="AA54" s="1">
        <v>7</v>
      </c>
      <c r="AB54" s="1">
        <v>8</v>
      </c>
      <c r="AC54" s="1">
        <v>17</v>
      </c>
      <c r="AD54" s="1">
        <v>21</v>
      </c>
      <c r="AE54" s="1">
        <v>9</v>
      </c>
      <c r="AF54" s="1">
        <v>9</v>
      </c>
      <c r="AG54" s="1">
        <v>19</v>
      </c>
      <c r="AH54" s="1">
        <v>12</v>
      </c>
      <c r="AI54" s="1">
        <v>11</v>
      </c>
      <c r="AJ54" s="1">
        <v>13</v>
      </c>
      <c r="AK54" s="1">
        <v>27</v>
      </c>
      <c r="AL54" s="1">
        <v>10</v>
      </c>
      <c r="AM54" s="1">
        <v>0</v>
      </c>
      <c r="AN54" s="47">
        <v>6</v>
      </c>
      <c r="AO54" s="47">
        <v>12</v>
      </c>
      <c r="AP54" s="47">
        <v>0</v>
      </c>
      <c r="AQ54" s="47">
        <v>2</v>
      </c>
      <c r="AR54" s="47">
        <v>1</v>
      </c>
      <c r="AS54" s="47">
        <v>0</v>
      </c>
      <c r="AT54" s="52">
        <v>0</v>
      </c>
      <c r="AU54" s="52">
        <v>0</v>
      </c>
      <c r="AV54" s="52">
        <v>0</v>
      </c>
      <c r="AW54" s="52">
        <v>0</v>
      </c>
      <c r="AX54" s="52">
        <v>0</v>
      </c>
      <c r="AY54" s="52">
        <v>0</v>
      </c>
      <c r="AZ54" s="52">
        <v>0</v>
      </c>
      <c r="BA54" s="52">
        <v>0</v>
      </c>
      <c r="BB54" s="52">
        <v>0</v>
      </c>
      <c r="BC54" s="52">
        <v>0</v>
      </c>
      <c r="BD54" s="52">
        <v>0</v>
      </c>
    </row>
    <row r="55" spans="1:56" x14ac:dyDescent="0.25">
      <c r="A55" s="77"/>
      <c r="B55" s="77"/>
      <c r="C55" s="5" t="s">
        <v>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2</v>
      </c>
      <c r="O55" s="1">
        <v>0</v>
      </c>
      <c r="P55" s="1">
        <v>11</v>
      </c>
      <c r="Q55" s="1">
        <v>2</v>
      </c>
      <c r="R55" s="1">
        <v>5</v>
      </c>
      <c r="S55" s="1">
        <v>6</v>
      </c>
      <c r="T55" s="1">
        <v>5</v>
      </c>
      <c r="U55" s="1">
        <v>3</v>
      </c>
      <c r="V55" s="1">
        <v>15</v>
      </c>
      <c r="W55" s="1">
        <v>3</v>
      </c>
      <c r="X55" s="1">
        <v>12</v>
      </c>
      <c r="Y55" s="1">
        <v>7</v>
      </c>
      <c r="Z55" s="1">
        <v>7</v>
      </c>
      <c r="AA55" s="1">
        <v>4</v>
      </c>
      <c r="AB55" s="1">
        <v>2</v>
      </c>
      <c r="AC55" s="1">
        <v>5</v>
      </c>
      <c r="AD55" s="1">
        <v>10</v>
      </c>
      <c r="AE55" s="1">
        <v>2</v>
      </c>
      <c r="AF55" s="1">
        <v>20</v>
      </c>
      <c r="AG55" s="1">
        <v>6</v>
      </c>
      <c r="AH55" s="1">
        <v>0</v>
      </c>
      <c r="AI55" s="1">
        <v>2</v>
      </c>
      <c r="AJ55" s="1">
        <v>5</v>
      </c>
      <c r="AK55" s="1">
        <v>2</v>
      </c>
      <c r="AL55" s="1">
        <v>0</v>
      </c>
      <c r="AM55" s="1">
        <v>0</v>
      </c>
      <c r="AN55" s="47">
        <v>1</v>
      </c>
      <c r="AO55" s="47">
        <v>1</v>
      </c>
      <c r="AP55" s="47">
        <v>0</v>
      </c>
      <c r="AQ55" s="47">
        <v>0</v>
      </c>
      <c r="AR55" s="47">
        <v>0</v>
      </c>
      <c r="AS55" s="47">
        <v>0</v>
      </c>
      <c r="AT55" s="52">
        <v>0</v>
      </c>
      <c r="AU55" s="52">
        <v>0</v>
      </c>
      <c r="AV55" s="52">
        <v>0</v>
      </c>
      <c r="AW55" s="52">
        <v>0</v>
      </c>
      <c r="AX55" s="52">
        <v>0</v>
      </c>
      <c r="AY55" s="52">
        <v>0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</row>
    <row r="56" spans="1:56" x14ac:dyDescent="0.25">
      <c r="A56" s="77"/>
      <c r="B56" s="77"/>
      <c r="C56" s="5" t="s">
        <v>41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11</v>
      </c>
      <c r="AH56" s="1">
        <v>6</v>
      </c>
      <c r="AI56" s="1">
        <v>10</v>
      </c>
      <c r="AJ56" s="1">
        <v>3</v>
      </c>
      <c r="AK56" s="1">
        <v>2</v>
      </c>
      <c r="AL56" s="1">
        <v>0</v>
      </c>
      <c r="AM56" s="1">
        <v>2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  <c r="AS56" s="47">
        <v>0</v>
      </c>
      <c r="AT56" s="52">
        <v>0</v>
      </c>
      <c r="AU56" s="52">
        <v>0</v>
      </c>
      <c r="AV56" s="52">
        <v>0</v>
      </c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52">
        <v>0</v>
      </c>
      <c r="BD56" s="52">
        <v>0</v>
      </c>
    </row>
    <row r="57" spans="1:56" x14ac:dyDescent="0.25">
      <c r="A57" s="77"/>
      <c r="B57" s="77"/>
      <c r="C57" s="5" t="s">
        <v>42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52">
        <v>0</v>
      </c>
      <c r="AU57" s="52">
        <v>0</v>
      </c>
      <c r="AV57" s="52">
        <v>0</v>
      </c>
      <c r="AW57" s="52">
        <v>0</v>
      </c>
      <c r="AX57" s="52">
        <v>0</v>
      </c>
      <c r="AY57" s="52">
        <v>0</v>
      </c>
      <c r="AZ57" s="52">
        <v>0</v>
      </c>
      <c r="BA57" s="52">
        <v>0</v>
      </c>
      <c r="BB57" s="52">
        <v>0</v>
      </c>
      <c r="BC57" s="52">
        <v>0</v>
      </c>
      <c r="BD57" s="52">
        <v>0</v>
      </c>
    </row>
    <row r="58" spans="1:56" ht="25.5" x14ac:dyDescent="0.25">
      <c r="A58" s="77"/>
      <c r="B58" s="77"/>
      <c r="C58" s="8" t="s">
        <v>43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</row>
    <row r="59" spans="1:56" x14ac:dyDescent="0.25">
      <c r="A59" s="78"/>
      <c r="B59" s="78"/>
      <c r="C59" s="12" t="s">
        <v>62</v>
      </c>
      <c r="D59" s="9">
        <f t="shared" ref="D59:AS59" si="21">SUM(D53:D58)</f>
        <v>3</v>
      </c>
      <c r="E59" s="9">
        <f t="shared" si="21"/>
        <v>3</v>
      </c>
      <c r="F59" s="9">
        <f t="shared" si="21"/>
        <v>0</v>
      </c>
      <c r="G59" s="9">
        <f t="shared" si="21"/>
        <v>2</v>
      </c>
      <c r="H59" s="9">
        <f t="shared" si="21"/>
        <v>23</v>
      </c>
      <c r="I59" s="9">
        <f t="shared" si="21"/>
        <v>25</v>
      </c>
      <c r="J59" s="9">
        <f t="shared" si="21"/>
        <v>16</v>
      </c>
      <c r="K59" s="9">
        <f t="shared" si="21"/>
        <v>20</v>
      </c>
      <c r="L59" s="9">
        <f t="shared" si="21"/>
        <v>23</v>
      </c>
      <c r="M59" s="9">
        <f t="shared" si="21"/>
        <v>16</v>
      </c>
      <c r="N59" s="9">
        <f t="shared" si="21"/>
        <v>48</v>
      </c>
      <c r="O59" s="9">
        <f t="shared" si="21"/>
        <v>4</v>
      </c>
      <c r="P59" s="9">
        <f t="shared" si="21"/>
        <v>25</v>
      </c>
      <c r="Q59" s="9">
        <f t="shared" si="21"/>
        <v>24</v>
      </c>
      <c r="R59" s="9">
        <f t="shared" si="21"/>
        <v>19</v>
      </c>
      <c r="S59" s="9">
        <f t="shared" si="21"/>
        <v>40</v>
      </c>
      <c r="T59" s="9">
        <f t="shared" si="21"/>
        <v>28</v>
      </c>
      <c r="U59" s="9">
        <f t="shared" si="21"/>
        <v>29</v>
      </c>
      <c r="V59" s="9">
        <f t="shared" si="21"/>
        <v>48</v>
      </c>
      <c r="W59" s="9">
        <f t="shared" si="21"/>
        <v>30</v>
      </c>
      <c r="X59" s="9">
        <f t="shared" si="21"/>
        <v>30</v>
      </c>
      <c r="Y59" s="9">
        <f t="shared" si="21"/>
        <v>16</v>
      </c>
      <c r="Z59" s="9">
        <f t="shared" si="21"/>
        <v>33</v>
      </c>
      <c r="AA59" s="9">
        <f t="shared" si="21"/>
        <v>22</v>
      </c>
      <c r="AB59" s="9">
        <f t="shared" si="21"/>
        <v>22</v>
      </c>
      <c r="AC59" s="9">
        <f t="shared" si="21"/>
        <v>35</v>
      </c>
      <c r="AD59" s="9">
        <f t="shared" si="21"/>
        <v>41</v>
      </c>
      <c r="AE59" s="9">
        <f t="shared" si="21"/>
        <v>23</v>
      </c>
      <c r="AF59" s="9">
        <f t="shared" si="21"/>
        <v>43</v>
      </c>
      <c r="AG59" s="9">
        <f t="shared" si="21"/>
        <v>51</v>
      </c>
      <c r="AH59" s="9">
        <f t="shared" si="21"/>
        <v>28</v>
      </c>
      <c r="AI59" s="9">
        <f t="shared" si="21"/>
        <v>34</v>
      </c>
      <c r="AJ59" s="9">
        <f t="shared" si="21"/>
        <v>39</v>
      </c>
      <c r="AK59" s="9">
        <f t="shared" si="21"/>
        <v>48</v>
      </c>
      <c r="AL59" s="9">
        <f t="shared" si="21"/>
        <v>29</v>
      </c>
      <c r="AM59" s="9">
        <f t="shared" si="21"/>
        <v>3</v>
      </c>
      <c r="AN59" s="9">
        <f t="shared" si="21"/>
        <v>13</v>
      </c>
      <c r="AO59" s="9">
        <f t="shared" si="21"/>
        <v>30</v>
      </c>
      <c r="AP59" s="9">
        <f t="shared" si="21"/>
        <v>17</v>
      </c>
      <c r="AQ59" s="9">
        <f t="shared" si="21"/>
        <v>13</v>
      </c>
      <c r="AR59" s="9">
        <v>19</v>
      </c>
      <c r="AS59" s="9">
        <f t="shared" si="21"/>
        <v>27</v>
      </c>
      <c r="AT59" s="9">
        <f t="shared" ref="AT59:AV59" si="22">SUM(AT53:AT58)</f>
        <v>0</v>
      </c>
      <c r="AU59" s="9">
        <f t="shared" si="22"/>
        <v>0</v>
      </c>
      <c r="AV59" s="9">
        <f t="shared" si="22"/>
        <v>0</v>
      </c>
      <c r="AW59" s="9">
        <v>19</v>
      </c>
      <c r="AX59" s="9">
        <f t="shared" ref="AX59" si="23">SUM(AX53:AX58)</f>
        <v>0</v>
      </c>
      <c r="AY59" s="9">
        <v>0</v>
      </c>
      <c r="AZ59" s="9">
        <f t="shared" ref="AZ59:BD59" si="24">SUM(AZ53:AZ58)</f>
        <v>0</v>
      </c>
      <c r="BA59" s="9">
        <f t="shared" si="24"/>
        <v>0</v>
      </c>
      <c r="BB59" s="9">
        <f t="shared" si="24"/>
        <v>0</v>
      </c>
      <c r="BC59" s="9">
        <f t="shared" si="24"/>
        <v>0</v>
      </c>
      <c r="BD59" s="9">
        <f t="shared" si="24"/>
        <v>0</v>
      </c>
    </row>
    <row r="60" spans="1:56" ht="12.75" customHeight="1" x14ac:dyDescent="0.25">
      <c r="A60" s="70"/>
      <c r="B60" s="70" t="s">
        <v>78</v>
      </c>
      <c r="C60" s="5" t="s">
        <v>6</v>
      </c>
      <c r="D60" s="25">
        <f>AVERAGE(D4,D11,D18,D25,D32,D39,D46,D53)</f>
        <v>11</v>
      </c>
      <c r="E60" s="27">
        <f t="shared" ref="E60:AS65" si="25">AVERAGE(E4,E11,E18,E25,E32,E39,E46,E53)</f>
        <v>13.875</v>
      </c>
      <c r="F60" s="27">
        <f t="shared" si="25"/>
        <v>24.75</v>
      </c>
      <c r="G60" s="27">
        <f t="shared" si="25"/>
        <v>41.875</v>
      </c>
      <c r="H60" s="27">
        <f t="shared" si="25"/>
        <v>60.375</v>
      </c>
      <c r="I60" s="27">
        <f t="shared" si="25"/>
        <v>57</v>
      </c>
      <c r="J60" s="27">
        <f t="shared" si="25"/>
        <v>70.25</v>
      </c>
      <c r="K60" s="27">
        <f t="shared" si="25"/>
        <v>55.375</v>
      </c>
      <c r="L60" s="27">
        <f t="shared" si="25"/>
        <v>60.5</v>
      </c>
      <c r="M60" s="27">
        <f t="shared" si="25"/>
        <v>56.5</v>
      </c>
      <c r="N60" s="27">
        <f t="shared" si="25"/>
        <v>56.25</v>
      </c>
      <c r="O60" s="27">
        <f t="shared" si="25"/>
        <v>12.375</v>
      </c>
      <c r="P60" s="27">
        <f t="shared" si="25"/>
        <v>54.375</v>
      </c>
      <c r="Q60" s="27">
        <f t="shared" si="25"/>
        <v>81.875</v>
      </c>
      <c r="R60" s="27">
        <f t="shared" si="25"/>
        <v>61.875</v>
      </c>
      <c r="S60" s="27">
        <f t="shared" si="25"/>
        <v>52.625</v>
      </c>
      <c r="T60" s="27">
        <f t="shared" si="25"/>
        <v>48.125</v>
      </c>
      <c r="U60" s="27">
        <f t="shared" si="25"/>
        <v>54.25</v>
      </c>
      <c r="V60" s="27">
        <f t="shared" si="25"/>
        <v>52.625</v>
      </c>
      <c r="W60" s="27">
        <f t="shared" si="25"/>
        <v>51.25</v>
      </c>
      <c r="X60" s="27">
        <f t="shared" si="25"/>
        <v>33.75</v>
      </c>
      <c r="Y60" s="27">
        <f t="shared" si="25"/>
        <v>31</v>
      </c>
      <c r="Z60" s="27">
        <f t="shared" si="25"/>
        <v>57.5</v>
      </c>
      <c r="AA60" s="27">
        <f t="shared" si="25"/>
        <v>58.75</v>
      </c>
      <c r="AB60" s="27">
        <f t="shared" si="25"/>
        <v>59.25</v>
      </c>
      <c r="AC60" s="27">
        <f t="shared" si="25"/>
        <v>63.125</v>
      </c>
      <c r="AD60" s="27">
        <f t="shared" si="25"/>
        <v>44.625</v>
      </c>
      <c r="AE60" s="27">
        <f t="shared" si="25"/>
        <v>47.75</v>
      </c>
      <c r="AF60" s="27">
        <f t="shared" si="25"/>
        <v>32</v>
      </c>
      <c r="AG60" s="27">
        <f t="shared" si="25"/>
        <v>53.375</v>
      </c>
      <c r="AH60" s="27">
        <f t="shared" si="25"/>
        <v>45</v>
      </c>
      <c r="AI60" s="27">
        <f t="shared" si="25"/>
        <v>33.625</v>
      </c>
      <c r="AJ60" s="27">
        <f t="shared" si="25"/>
        <v>44</v>
      </c>
      <c r="AK60" s="27">
        <f t="shared" si="25"/>
        <v>54.25</v>
      </c>
      <c r="AL60" s="27">
        <f t="shared" si="25"/>
        <v>59.25</v>
      </c>
      <c r="AM60" s="27">
        <f t="shared" si="25"/>
        <v>34.125</v>
      </c>
      <c r="AN60" s="27">
        <f t="shared" si="25"/>
        <v>27.375</v>
      </c>
      <c r="AO60" s="27">
        <f t="shared" si="25"/>
        <v>67.75</v>
      </c>
      <c r="AP60" s="27">
        <f t="shared" si="25"/>
        <v>103.75</v>
      </c>
      <c r="AQ60" s="27">
        <f t="shared" si="25"/>
        <v>84.75</v>
      </c>
      <c r="AR60" s="27">
        <f t="shared" si="25"/>
        <v>100</v>
      </c>
      <c r="AS60" s="27">
        <f t="shared" si="25"/>
        <v>133.625</v>
      </c>
      <c r="AT60" s="52">
        <f t="shared" ref="AT60:BD60" si="26">AVERAGE(AT4,AT11,AT18,AT25,AT32,AT39,AT46,AT53)</f>
        <v>214.5</v>
      </c>
      <c r="AU60" s="52">
        <f t="shared" si="26"/>
        <v>0</v>
      </c>
      <c r="AV60" s="52">
        <f t="shared" si="26"/>
        <v>0</v>
      </c>
      <c r="AW60" s="52">
        <f t="shared" si="26"/>
        <v>0</v>
      </c>
      <c r="AX60" s="52">
        <f t="shared" si="26"/>
        <v>0</v>
      </c>
      <c r="AY60" s="52">
        <f t="shared" si="26"/>
        <v>0</v>
      </c>
      <c r="AZ60" s="52">
        <f t="shared" si="26"/>
        <v>0</v>
      </c>
      <c r="BA60" s="52">
        <f t="shared" si="26"/>
        <v>0</v>
      </c>
      <c r="BB60" s="52">
        <f t="shared" si="26"/>
        <v>0</v>
      </c>
      <c r="BC60" s="52">
        <f t="shared" si="26"/>
        <v>0</v>
      </c>
      <c r="BD60" s="52">
        <f t="shared" si="26"/>
        <v>0</v>
      </c>
    </row>
    <row r="61" spans="1:56" x14ac:dyDescent="0.25">
      <c r="A61" s="71"/>
      <c r="B61" s="71"/>
      <c r="C61" s="5" t="s">
        <v>18</v>
      </c>
      <c r="D61" s="27">
        <f t="shared" ref="D61:S65" si="27">AVERAGE(D5,D12,D19,D26,D33,D40,D47,D54)</f>
        <v>8.875</v>
      </c>
      <c r="E61" s="27">
        <f t="shared" si="27"/>
        <v>5.5</v>
      </c>
      <c r="F61" s="27">
        <f t="shared" si="27"/>
        <v>38</v>
      </c>
      <c r="G61" s="27">
        <f t="shared" si="27"/>
        <v>39.125</v>
      </c>
      <c r="H61" s="27">
        <f t="shared" si="27"/>
        <v>45.875</v>
      </c>
      <c r="I61" s="27">
        <f t="shared" si="27"/>
        <v>40.875</v>
      </c>
      <c r="J61" s="27">
        <f t="shared" si="27"/>
        <v>52.875</v>
      </c>
      <c r="K61" s="27">
        <f t="shared" si="27"/>
        <v>53.625</v>
      </c>
      <c r="L61" s="27">
        <f t="shared" si="27"/>
        <v>45.75</v>
      </c>
      <c r="M61" s="27">
        <f t="shared" si="27"/>
        <v>57.375</v>
      </c>
      <c r="N61" s="27">
        <f t="shared" si="27"/>
        <v>40.25</v>
      </c>
      <c r="O61" s="27">
        <f t="shared" si="27"/>
        <v>40.5</v>
      </c>
      <c r="P61" s="27">
        <f t="shared" si="27"/>
        <v>37.75</v>
      </c>
      <c r="Q61" s="27">
        <f t="shared" si="27"/>
        <v>62.875</v>
      </c>
      <c r="R61" s="27">
        <f t="shared" si="27"/>
        <v>40.75</v>
      </c>
      <c r="S61" s="27">
        <f t="shared" si="27"/>
        <v>57.375</v>
      </c>
      <c r="T61" s="27">
        <f t="shared" si="25"/>
        <v>35.5</v>
      </c>
      <c r="U61" s="27">
        <f t="shared" si="25"/>
        <v>48.875</v>
      </c>
      <c r="V61" s="27">
        <f t="shared" si="25"/>
        <v>67.25</v>
      </c>
      <c r="W61" s="27">
        <f t="shared" si="25"/>
        <v>48.625</v>
      </c>
      <c r="X61" s="27">
        <f t="shared" si="25"/>
        <v>58.75</v>
      </c>
      <c r="Y61" s="27">
        <f t="shared" si="25"/>
        <v>64.75</v>
      </c>
      <c r="Z61" s="27">
        <f t="shared" si="25"/>
        <v>44.125</v>
      </c>
      <c r="AA61" s="27">
        <f t="shared" si="25"/>
        <v>48.375</v>
      </c>
      <c r="AB61" s="27">
        <f t="shared" si="25"/>
        <v>46.375</v>
      </c>
      <c r="AC61" s="27">
        <f t="shared" si="25"/>
        <v>67.25</v>
      </c>
      <c r="AD61" s="27">
        <f t="shared" si="25"/>
        <v>70.875</v>
      </c>
      <c r="AE61" s="27">
        <f t="shared" si="25"/>
        <v>45.125</v>
      </c>
      <c r="AF61" s="27">
        <f t="shared" si="25"/>
        <v>44.875</v>
      </c>
      <c r="AG61" s="27">
        <f t="shared" si="25"/>
        <v>71.25</v>
      </c>
      <c r="AH61" s="27">
        <f t="shared" si="25"/>
        <v>90.125</v>
      </c>
      <c r="AI61" s="27">
        <f t="shared" si="25"/>
        <v>58.625</v>
      </c>
      <c r="AJ61" s="27">
        <f t="shared" si="25"/>
        <v>66.25</v>
      </c>
      <c r="AK61" s="27">
        <f t="shared" si="25"/>
        <v>66.75</v>
      </c>
      <c r="AL61" s="27">
        <f t="shared" si="25"/>
        <v>21.75</v>
      </c>
      <c r="AM61" s="27">
        <f t="shared" si="25"/>
        <v>67</v>
      </c>
      <c r="AN61" s="27">
        <f t="shared" si="25"/>
        <v>38.25</v>
      </c>
      <c r="AO61" s="27">
        <f t="shared" si="25"/>
        <v>46.875</v>
      </c>
      <c r="AP61" s="27">
        <f t="shared" si="25"/>
        <v>9.125</v>
      </c>
      <c r="AQ61" s="27">
        <f t="shared" si="25"/>
        <v>17.625</v>
      </c>
      <c r="AR61" s="27">
        <f t="shared" si="25"/>
        <v>9.25</v>
      </c>
      <c r="AS61" s="27">
        <f t="shared" si="25"/>
        <v>0.75</v>
      </c>
      <c r="AT61" s="52">
        <f t="shared" ref="AT61:BD61" si="28">AVERAGE(AT5,AT12,AT19,AT26,AT33,AT40,AT47,AT54)</f>
        <v>35.375</v>
      </c>
      <c r="AU61" s="52">
        <f t="shared" si="28"/>
        <v>0</v>
      </c>
      <c r="AV61" s="52">
        <f t="shared" si="28"/>
        <v>0</v>
      </c>
      <c r="AW61" s="52">
        <f t="shared" si="28"/>
        <v>0</v>
      </c>
      <c r="AX61" s="52">
        <f t="shared" si="28"/>
        <v>0</v>
      </c>
      <c r="AY61" s="52">
        <f t="shared" si="28"/>
        <v>0</v>
      </c>
      <c r="AZ61" s="52">
        <f t="shared" si="28"/>
        <v>0</v>
      </c>
      <c r="BA61" s="52">
        <f t="shared" si="28"/>
        <v>0</v>
      </c>
      <c r="BB61" s="52">
        <f t="shared" si="28"/>
        <v>0</v>
      </c>
      <c r="BC61" s="52">
        <f t="shared" si="28"/>
        <v>0</v>
      </c>
      <c r="BD61" s="52">
        <f t="shared" si="28"/>
        <v>0</v>
      </c>
    </row>
    <row r="62" spans="1:56" x14ac:dyDescent="0.25">
      <c r="A62" s="71"/>
      <c r="B62" s="71"/>
      <c r="C62" s="5" t="s">
        <v>1</v>
      </c>
      <c r="D62" s="27">
        <f t="shared" si="27"/>
        <v>3.375</v>
      </c>
      <c r="E62" s="27">
        <f t="shared" si="25"/>
        <v>2.5</v>
      </c>
      <c r="F62" s="27">
        <f t="shared" si="25"/>
        <v>57.875</v>
      </c>
      <c r="G62" s="27">
        <f t="shared" si="25"/>
        <v>9.5</v>
      </c>
      <c r="H62" s="27">
        <f t="shared" si="25"/>
        <v>14</v>
      </c>
      <c r="I62" s="27">
        <f t="shared" si="25"/>
        <v>3.25</v>
      </c>
      <c r="J62" s="27">
        <f t="shared" si="25"/>
        <v>20.5</v>
      </c>
      <c r="K62" s="27">
        <f t="shared" si="25"/>
        <v>5.5</v>
      </c>
      <c r="L62" s="27">
        <f t="shared" si="25"/>
        <v>6.875</v>
      </c>
      <c r="M62" s="27">
        <f t="shared" si="25"/>
        <v>3.5</v>
      </c>
      <c r="N62" s="27">
        <f t="shared" si="25"/>
        <v>11.875</v>
      </c>
      <c r="O62" s="27">
        <f t="shared" si="25"/>
        <v>8</v>
      </c>
      <c r="P62" s="27">
        <f t="shared" si="25"/>
        <v>28.875</v>
      </c>
      <c r="Q62" s="27">
        <f t="shared" si="25"/>
        <v>5.375</v>
      </c>
      <c r="R62" s="27">
        <f t="shared" si="25"/>
        <v>8.25</v>
      </c>
      <c r="S62" s="27">
        <f t="shared" si="25"/>
        <v>8</v>
      </c>
      <c r="T62" s="27">
        <f t="shared" si="25"/>
        <v>34.625</v>
      </c>
      <c r="U62" s="27">
        <f t="shared" si="25"/>
        <v>16.75</v>
      </c>
      <c r="V62" s="27">
        <f t="shared" si="25"/>
        <v>30</v>
      </c>
      <c r="W62" s="27">
        <f t="shared" si="25"/>
        <v>23.625</v>
      </c>
      <c r="X62" s="27">
        <f t="shared" si="25"/>
        <v>35.625</v>
      </c>
      <c r="Y62" s="27">
        <f t="shared" si="25"/>
        <v>41.875</v>
      </c>
      <c r="Z62" s="27">
        <f t="shared" si="25"/>
        <v>82.875</v>
      </c>
      <c r="AA62" s="27">
        <f t="shared" si="25"/>
        <v>23.375</v>
      </c>
      <c r="AB62" s="27">
        <f t="shared" si="25"/>
        <v>32.125</v>
      </c>
      <c r="AC62" s="27">
        <f t="shared" si="25"/>
        <v>26.5</v>
      </c>
      <c r="AD62" s="27">
        <f t="shared" si="25"/>
        <v>40.5</v>
      </c>
      <c r="AE62" s="27">
        <f t="shared" si="25"/>
        <v>19.75</v>
      </c>
      <c r="AF62" s="27">
        <f t="shared" si="25"/>
        <v>43.875</v>
      </c>
      <c r="AG62" s="27">
        <f t="shared" si="25"/>
        <v>8.25</v>
      </c>
      <c r="AH62" s="27">
        <f t="shared" si="25"/>
        <v>14</v>
      </c>
      <c r="AI62" s="27">
        <f t="shared" si="25"/>
        <v>23.875</v>
      </c>
      <c r="AJ62" s="27">
        <f t="shared" si="25"/>
        <v>16.125</v>
      </c>
      <c r="AK62" s="27">
        <f t="shared" si="25"/>
        <v>5.75</v>
      </c>
      <c r="AL62" s="27">
        <f t="shared" si="25"/>
        <v>3.375</v>
      </c>
      <c r="AM62" s="27">
        <f t="shared" si="25"/>
        <v>5.75</v>
      </c>
      <c r="AN62" s="27">
        <f t="shared" si="25"/>
        <v>5</v>
      </c>
      <c r="AO62" s="27">
        <f t="shared" si="25"/>
        <v>3.625</v>
      </c>
      <c r="AP62" s="27">
        <f t="shared" si="25"/>
        <v>1.625</v>
      </c>
      <c r="AQ62" s="27">
        <f t="shared" si="25"/>
        <v>0</v>
      </c>
      <c r="AR62" s="27">
        <f t="shared" si="25"/>
        <v>0.25</v>
      </c>
      <c r="AS62" s="27">
        <f t="shared" si="25"/>
        <v>4.625</v>
      </c>
      <c r="AT62" s="52">
        <f t="shared" ref="AT62:BD62" si="29">AVERAGE(AT6,AT13,AT20,AT27,AT34,AT41,AT48,AT55)</f>
        <v>6.875</v>
      </c>
      <c r="AU62" s="52">
        <f t="shared" si="29"/>
        <v>0</v>
      </c>
      <c r="AV62" s="52">
        <f t="shared" si="29"/>
        <v>0</v>
      </c>
      <c r="AW62" s="52">
        <f t="shared" si="29"/>
        <v>0</v>
      </c>
      <c r="AX62" s="52">
        <f t="shared" si="29"/>
        <v>0</v>
      </c>
      <c r="AY62" s="52">
        <f t="shared" si="29"/>
        <v>0</v>
      </c>
      <c r="AZ62" s="52">
        <f t="shared" si="29"/>
        <v>0</v>
      </c>
      <c r="BA62" s="52">
        <f t="shared" si="29"/>
        <v>0</v>
      </c>
      <c r="BB62" s="52">
        <f t="shared" si="29"/>
        <v>0</v>
      </c>
      <c r="BC62" s="52">
        <f t="shared" si="29"/>
        <v>0</v>
      </c>
      <c r="BD62" s="52">
        <f t="shared" si="29"/>
        <v>0</v>
      </c>
    </row>
    <row r="63" spans="1:56" x14ac:dyDescent="0.25">
      <c r="A63" s="71"/>
      <c r="B63" s="71"/>
      <c r="C63" s="5" t="s">
        <v>41</v>
      </c>
      <c r="D63" s="27">
        <f t="shared" si="27"/>
        <v>0</v>
      </c>
      <c r="E63" s="27">
        <f t="shared" si="25"/>
        <v>0</v>
      </c>
      <c r="F63" s="27">
        <f t="shared" si="25"/>
        <v>0</v>
      </c>
      <c r="G63" s="27">
        <f t="shared" si="25"/>
        <v>0</v>
      </c>
      <c r="H63" s="27">
        <f t="shared" si="25"/>
        <v>0</v>
      </c>
      <c r="I63" s="27">
        <f t="shared" si="25"/>
        <v>0</v>
      </c>
      <c r="J63" s="27">
        <f t="shared" si="25"/>
        <v>0</v>
      </c>
      <c r="K63" s="27">
        <f t="shared" si="25"/>
        <v>0</v>
      </c>
      <c r="L63" s="27">
        <f t="shared" si="25"/>
        <v>3</v>
      </c>
      <c r="M63" s="27">
        <f t="shared" si="25"/>
        <v>1.5</v>
      </c>
      <c r="N63" s="27">
        <f t="shared" si="25"/>
        <v>0.375</v>
      </c>
      <c r="O63" s="27">
        <f t="shared" si="25"/>
        <v>0.625</v>
      </c>
      <c r="P63" s="27">
        <f t="shared" si="25"/>
        <v>5</v>
      </c>
      <c r="Q63" s="27">
        <f t="shared" si="25"/>
        <v>0.875</v>
      </c>
      <c r="R63" s="27">
        <f t="shared" si="25"/>
        <v>1.875</v>
      </c>
      <c r="S63" s="27">
        <f t="shared" si="25"/>
        <v>0.25</v>
      </c>
      <c r="T63" s="27">
        <f t="shared" si="25"/>
        <v>2.875</v>
      </c>
      <c r="U63" s="27">
        <f t="shared" si="25"/>
        <v>0.375</v>
      </c>
      <c r="V63" s="27">
        <f t="shared" si="25"/>
        <v>1.875</v>
      </c>
      <c r="W63" s="27">
        <f t="shared" si="25"/>
        <v>0.75</v>
      </c>
      <c r="X63" s="27">
        <f t="shared" si="25"/>
        <v>2</v>
      </c>
      <c r="Y63" s="27">
        <f t="shared" si="25"/>
        <v>0.375</v>
      </c>
      <c r="Z63" s="27">
        <f t="shared" si="25"/>
        <v>5.125</v>
      </c>
      <c r="AA63" s="27">
        <f t="shared" si="25"/>
        <v>1.375</v>
      </c>
      <c r="AB63" s="27">
        <f t="shared" si="25"/>
        <v>10.75</v>
      </c>
      <c r="AC63" s="27">
        <f t="shared" si="25"/>
        <v>13</v>
      </c>
      <c r="AD63" s="27">
        <f t="shared" si="25"/>
        <v>14.125</v>
      </c>
      <c r="AE63" s="27">
        <f t="shared" si="25"/>
        <v>12.125</v>
      </c>
      <c r="AF63" s="27">
        <f t="shared" si="25"/>
        <v>132</v>
      </c>
      <c r="AG63" s="27">
        <f t="shared" si="25"/>
        <v>40.5</v>
      </c>
      <c r="AH63" s="27">
        <f t="shared" si="25"/>
        <v>20.875</v>
      </c>
      <c r="AI63" s="27">
        <f t="shared" si="25"/>
        <v>20.625</v>
      </c>
      <c r="AJ63" s="27">
        <f t="shared" si="25"/>
        <v>6.5</v>
      </c>
      <c r="AK63" s="27">
        <f t="shared" si="25"/>
        <v>7.625</v>
      </c>
      <c r="AL63" s="27">
        <f t="shared" si="25"/>
        <v>13.5</v>
      </c>
      <c r="AM63" s="27">
        <f t="shared" si="25"/>
        <v>1.125</v>
      </c>
      <c r="AN63" s="27">
        <f t="shared" si="25"/>
        <v>2</v>
      </c>
      <c r="AO63" s="27">
        <f t="shared" si="25"/>
        <v>0</v>
      </c>
      <c r="AP63" s="27">
        <f t="shared" si="25"/>
        <v>1.375</v>
      </c>
      <c r="AQ63" s="27">
        <f t="shared" si="25"/>
        <v>0</v>
      </c>
      <c r="AR63" s="27">
        <f t="shared" si="25"/>
        <v>0</v>
      </c>
      <c r="AS63" s="27">
        <f t="shared" si="25"/>
        <v>0</v>
      </c>
      <c r="AT63" s="52">
        <f t="shared" ref="AT63:BD63" si="30">AVERAGE(AT7,AT14,AT21,AT28,AT35,AT42,AT49,AT56)</f>
        <v>4.875</v>
      </c>
      <c r="AU63" s="52">
        <f t="shared" si="30"/>
        <v>0</v>
      </c>
      <c r="AV63" s="52">
        <f t="shared" si="30"/>
        <v>0</v>
      </c>
      <c r="AW63" s="52">
        <f t="shared" si="30"/>
        <v>0</v>
      </c>
      <c r="AX63" s="52">
        <f t="shared" si="30"/>
        <v>0</v>
      </c>
      <c r="AY63" s="52">
        <f t="shared" si="30"/>
        <v>0</v>
      </c>
      <c r="AZ63" s="52">
        <f t="shared" si="30"/>
        <v>0</v>
      </c>
      <c r="BA63" s="52">
        <f t="shared" si="30"/>
        <v>0</v>
      </c>
      <c r="BB63" s="52">
        <f t="shared" si="30"/>
        <v>0</v>
      </c>
      <c r="BC63" s="52">
        <f t="shared" si="30"/>
        <v>0</v>
      </c>
      <c r="BD63" s="52">
        <f t="shared" si="30"/>
        <v>0</v>
      </c>
    </row>
    <row r="64" spans="1:56" x14ac:dyDescent="0.25">
      <c r="A64" s="71"/>
      <c r="B64" s="71"/>
      <c r="C64" s="5" t="s">
        <v>42</v>
      </c>
      <c r="D64" s="27">
        <f t="shared" si="27"/>
        <v>0</v>
      </c>
      <c r="E64" s="27">
        <f t="shared" si="25"/>
        <v>0</v>
      </c>
      <c r="F64" s="27">
        <f t="shared" si="25"/>
        <v>0</v>
      </c>
      <c r="G64" s="27">
        <f t="shared" si="25"/>
        <v>0</v>
      </c>
      <c r="H64" s="27">
        <f t="shared" si="25"/>
        <v>0</v>
      </c>
      <c r="I64" s="27">
        <f t="shared" si="25"/>
        <v>0</v>
      </c>
      <c r="J64" s="27">
        <f t="shared" si="25"/>
        <v>0</v>
      </c>
      <c r="K64" s="27">
        <f t="shared" si="25"/>
        <v>0</v>
      </c>
      <c r="L64" s="27">
        <f t="shared" si="25"/>
        <v>0</v>
      </c>
      <c r="M64" s="27">
        <f t="shared" si="25"/>
        <v>0</v>
      </c>
      <c r="N64" s="27">
        <f t="shared" si="25"/>
        <v>0</v>
      </c>
      <c r="O64" s="27">
        <f t="shared" si="25"/>
        <v>0</v>
      </c>
      <c r="P64" s="27">
        <f t="shared" si="25"/>
        <v>0</v>
      </c>
      <c r="Q64" s="27">
        <f t="shared" si="25"/>
        <v>0</v>
      </c>
      <c r="R64" s="27">
        <f t="shared" si="25"/>
        <v>0</v>
      </c>
      <c r="S64" s="27">
        <f t="shared" si="25"/>
        <v>0</v>
      </c>
      <c r="T64" s="27">
        <f t="shared" si="25"/>
        <v>0</v>
      </c>
      <c r="U64" s="27">
        <f t="shared" si="25"/>
        <v>0</v>
      </c>
      <c r="V64" s="27">
        <f t="shared" si="25"/>
        <v>0</v>
      </c>
      <c r="W64" s="27">
        <f t="shared" si="25"/>
        <v>0</v>
      </c>
      <c r="X64" s="27">
        <f t="shared" si="25"/>
        <v>0</v>
      </c>
      <c r="Y64" s="27">
        <f t="shared" si="25"/>
        <v>0</v>
      </c>
      <c r="Z64" s="27">
        <f t="shared" si="25"/>
        <v>0</v>
      </c>
      <c r="AA64" s="27">
        <f t="shared" si="25"/>
        <v>0</v>
      </c>
      <c r="AB64" s="27">
        <f t="shared" si="25"/>
        <v>0</v>
      </c>
      <c r="AC64" s="27">
        <f t="shared" si="25"/>
        <v>0</v>
      </c>
      <c r="AD64" s="27">
        <f t="shared" si="25"/>
        <v>0</v>
      </c>
      <c r="AE64" s="27">
        <f t="shared" si="25"/>
        <v>0</v>
      </c>
      <c r="AF64" s="27">
        <f t="shared" si="25"/>
        <v>0</v>
      </c>
      <c r="AG64" s="27">
        <f t="shared" si="25"/>
        <v>0</v>
      </c>
      <c r="AH64" s="27">
        <f t="shared" si="25"/>
        <v>0</v>
      </c>
      <c r="AI64" s="27">
        <f t="shared" si="25"/>
        <v>0</v>
      </c>
      <c r="AJ64" s="27">
        <f t="shared" si="25"/>
        <v>0</v>
      </c>
      <c r="AK64" s="27">
        <f t="shared" si="25"/>
        <v>0</v>
      </c>
      <c r="AL64" s="27">
        <f t="shared" si="25"/>
        <v>0</v>
      </c>
      <c r="AM64" s="27">
        <f t="shared" si="25"/>
        <v>0</v>
      </c>
      <c r="AN64" s="27">
        <f t="shared" si="25"/>
        <v>0</v>
      </c>
      <c r="AO64" s="27">
        <f t="shared" si="25"/>
        <v>0</v>
      </c>
      <c r="AP64" s="27">
        <f t="shared" si="25"/>
        <v>0</v>
      </c>
      <c r="AQ64" s="27">
        <f t="shared" si="25"/>
        <v>0</v>
      </c>
      <c r="AR64" s="27">
        <f t="shared" si="25"/>
        <v>0</v>
      </c>
      <c r="AS64" s="27">
        <f t="shared" si="25"/>
        <v>0</v>
      </c>
      <c r="AT64" s="52">
        <f t="shared" ref="AT64:BD64" si="31">AVERAGE(AT8,AT15,AT22,AT29,AT36,AT43,AT50,AT57)</f>
        <v>0.5</v>
      </c>
      <c r="AU64" s="52">
        <f t="shared" si="31"/>
        <v>0</v>
      </c>
      <c r="AV64" s="52">
        <f t="shared" si="31"/>
        <v>0</v>
      </c>
      <c r="AW64" s="52">
        <f t="shared" si="31"/>
        <v>0</v>
      </c>
      <c r="AX64" s="52">
        <f t="shared" si="31"/>
        <v>0</v>
      </c>
      <c r="AY64" s="52">
        <f t="shared" si="31"/>
        <v>0</v>
      </c>
      <c r="AZ64" s="52">
        <f t="shared" si="31"/>
        <v>0</v>
      </c>
      <c r="BA64" s="52">
        <f t="shared" si="31"/>
        <v>0</v>
      </c>
      <c r="BB64" s="52">
        <f t="shared" si="31"/>
        <v>0</v>
      </c>
      <c r="BC64" s="52">
        <f t="shared" si="31"/>
        <v>0</v>
      </c>
      <c r="BD64" s="52">
        <f t="shared" si="31"/>
        <v>0</v>
      </c>
    </row>
    <row r="65" spans="1:56" ht="25.5" x14ac:dyDescent="0.25">
      <c r="A65" s="71"/>
      <c r="B65" s="71"/>
      <c r="C65" s="8" t="s">
        <v>43</v>
      </c>
      <c r="D65" s="27">
        <f t="shared" si="27"/>
        <v>0</v>
      </c>
      <c r="E65" s="27">
        <f t="shared" si="25"/>
        <v>0</v>
      </c>
      <c r="F65" s="27">
        <f t="shared" si="25"/>
        <v>0</v>
      </c>
      <c r="G65" s="27">
        <f t="shared" si="25"/>
        <v>0</v>
      </c>
      <c r="H65" s="27">
        <f t="shared" si="25"/>
        <v>0</v>
      </c>
      <c r="I65" s="27">
        <f t="shared" si="25"/>
        <v>0</v>
      </c>
      <c r="J65" s="27">
        <f t="shared" si="25"/>
        <v>0</v>
      </c>
      <c r="K65" s="27">
        <f t="shared" si="25"/>
        <v>0</v>
      </c>
      <c r="L65" s="27">
        <f t="shared" si="25"/>
        <v>0</v>
      </c>
      <c r="M65" s="27">
        <f t="shared" si="25"/>
        <v>0</v>
      </c>
      <c r="N65" s="27">
        <f t="shared" si="25"/>
        <v>0.5</v>
      </c>
      <c r="O65" s="27">
        <f t="shared" si="25"/>
        <v>0.375</v>
      </c>
      <c r="P65" s="27">
        <f t="shared" si="25"/>
        <v>0</v>
      </c>
      <c r="Q65" s="27">
        <f t="shared" si="25"/>
        <v>0</v>
      </c>
      <c r="R65" s="27">
        <f t="shared" si="25"/>
        <v>0</v>
      </c>
      <c r="S65" s="27">
        <f t="shared" si="25"/>
        <v>0</v>
      </c>
      <c r="T65" s="27">
        <f t="shared" si="25"/>
        <v>0</v>
      </c>
      <c r="U65" s="27">
        <f t="shared" si="25"/>
        <v>0</v>
      </c>
      <c r="V65" s="27">
        <f t="shared" si="25"/>
        <v>0</v>
      </c>
      <c r="W65" s="27">
        <f t="shared" si="25"/>
        <v>0</v>
      </c>
      <c r="X65" s="27">
        <f t="shared" si="25"/>
        <v>0</v>
      </c>
      <c r="Y65" s="27">
        <f t="shared" si="25"/>
        <v>0</v>
      </c>
      <c r="Z65" s="27">
        <f t="shared" si="25"/>
        <v>0</v>
      </c>
      <c r="AA65" s="27">
        <f t="shared" si="25"/>
        <v>0</v>
      </c>
      <c r="AB65" s="27">
        <f t="shared" si="25"/>
        <v>0</v>
      </c>
      <c r="AC65" s="27">
        <f t="shared" si="25"/>
        <v>1</v>
      </c>
      <c r="AD65" s="27">
        <f t="shared" si="25"/>
        <v>0</v>
      </c>
      <c r="AE65" s="27">
        <f t="shared" si="25"/>
        <v>0</v>
      </c>
      <c r="AF65" s="27">
        <f t="shared" si="25"/>
        <v>0</v>
      </c>
      <c r="AG65" s="27">
        <f t="shared" si="25"/>
        <v>0</v>
      </c>
      <c r="AH65" s="27">
        <f t="shared" si="25"/>
        <v>0</v>
      </c>
      <c r="AI65" s="27">
        <f t="shared" si="25"/>
        <v>0</v>
      </c>
      <c r="AJ65" s="27">
        <f t="shared" si="25"/>
        <v>0</v>
      </c>
      <c r="AK65" s="27">
        <f t="shared" si="25"/>
        <v>0</v>
      </c>
      <c r="AL65" s="27">
        <f t="shared" si="25"/>
        <v>0</v>
      </c>
      <c r="AM65" s="27">
        <f t="shared" si="25"/>
        <v>0</v>
      </c>
      <c r="AN65" s="27">
        <f t="shared" ref="AN65:AS65" si="32">AVERAGE(AN9,AN16,AN23,AN30,AN37,AN44,AN51,AN58)</f>
        <v>0</v>
      </c>
      <c r="AO65" s="27">
        <f t="shared" si="32"/>
        <v>0</v>
      </c>
      <c r="AP65" s="27">
        <f t="shared" si="32"/>
        <v>0</v>
      </c>
      <c r="AQ65" s="27">
        <f t="shared" si="32"/>
        <v>0</v>
      </c>
      <c r="AR65" s="27">
        <f t="shared" si="32"/>
        <v>0</v>
      </c>
      <c r="AS65" s="27">
        <f t="shared" si="32"/>
        <v>0</v>
      </c>
      <c r="AT65" s="52">
        <f t="shared" ref="AT65:BD65" si="33">AVERAGE(AT9,AT16,AT23,AT30,AT37,AT44,AT51,AT58)</f>
        <v>4.625</v>
      </c>
      <c r="AU65" s="52">
        <f t="shared" si="33"/>
        <v>0</v>
      </c>
      <c r="AV65" s="52">
        <f t="shared" si="33"/>
        <v>0</v>
      </c>
      <c r="AW65" s="52">
        <f t="shared" si="33"/>
        <v>0</v>
      </c>
      <c r="AX65" s="52">
        <f t="shared" si="33"/>
        <v>0</v>
      </c>
      <c r="AY65" s="52">
        <f t="shared" si="33"/>
        <v>0</v>
      </c>
      <c r="AZ65" s="52">
        <f t="shared" si="33"/>
        <v>0</v>
      </c>
      <c r="BA65" s="52">
        <f t="shared" si="33"/>
        <v>0</v>
      </c>
      <c r="BB65" s="52">
        <f t="shared" si="33"/>
        <v>0</v>
      </c>
      <c r="BC65" s="52">
        <f t="shared" si="33"/>
        <v>0</v>
      </c>
      <c r="BD65" s="52">
        <f t="shared" si="33"/>
        <v>0</v>
      </c>
    </row>
    <row r="66" spans="1:56" x14ac:dyDescent="0.25">
      <c r="A66" s="72"/>
      <c r="B66" s="72"/>
      <c r="C66" s="12" t="s">
        <v>62</v>
      </c>
      <c r="D66" s="9">
        <f t="shared" ref="D66:AQ66" si="34">SUM(D60:D65)</f>
        <v>23.25</v>
      </c>
      <c r="E66" s="9">
        <f t="shared" si="34"/>
        <v>21.875</v>
      </c>
      <c r="F66" s="9">
        <f t="shared" si="34"/>
        <v>120.625</v>
      </c>
      <c r="G66" s="9">
        <f t="shared" si="34"/>
        <v>90.5</v>
      </c>
      <c r="H66" s="9">
        <f t="shared" si="34"/>
        <v>120.25</v>
      </c>
      <c r="I66" s="9">
        <f t="shared" si="34"/>
        <v>101.125</v>
      </c>
      <c r="J66" s="9">
        <f t="shared" si="34"/>
        <v>143.625</v>
      </c>
      <c r="K66" s="9">
        <f t="shared" si="34"/>
        <v>114.5</v>
      </c>
      <c r="L66" s="9">
        <f t="shared" si="34"/>
        <v>116.125</v>
      </c>
      <c r="M66" s="9">
        <f t="shared" si="34"/>
        <v>118.875</v>
      </c>
      <c r="N66" s="9">
        <f t="shared" si="34"/>
        <v>109.25</v>
      </c>
      <c r="O66" s="9">
        <f t="shared" si="34"/>
        <v>61.875</v>
      </c>
      <c r="P66" s="9">
        <f t="shared" si="34"/>
        <v>126</v>
      </c>
      <c r="Q66" s="9">
        <f t="shared" si="34"/>
        <v>151</v>
      </c>
      <c r="R66" s="9">
        <f t="shared" si="34"/>
        <v>112.75</v>
      </c>
      <c r="S66" s="9">
        <f t="shared" si="34"/>
        <v>118.25</v>
      </c>
      <c r="T66" s="9">
        <f t="shared" si="34"/>
        <v>121.125</v>
      </c>
      <c r="U66" s="9">
        <f t="shared" si="34"/>
        <v>120.25</v>
      </c>
      <c r="V66" s="9">
        <f t="shared" si="34"/>
        <v>151.75</v>
      </c>
      <c r="W66" s="9">
        <f t="shared" si="34"/>
        <v>124.25</v>
      </c>
      <c r="X66" s="9">
        <f t="shared" si="34"/>
        <v>130.125</v>
      </c>
      <c r="Y66" s="9">
        <f t="shared" si="34"/>
        <v>138</v>
      </c>
      <c r="Z66" s="9">
        <f t="shared" si="34"/>
        <v>189.625</v>
      </c>
      <c r="AA66" s="9">
        <f t="shared" si="34"/>
        <v>131.875</v>
      </c>
      <c r="AB66" s="9">
        <f t="shared" si="34"/>
        <v>148.5</v>
      </c>
      <c r="AC66" s="9">
        <f t="shared" si="34"/>
        <v>170.875</v>
      </c>
      <c r="AD66" s="9">
        <f t="shared" si="34"/>
        <v>170.125</v>
      </c>
      <c r="AE66" s="9">
        <f t="shared" si="34"/>
        <v>124.75</v>
      </c>
      <c r="AF66" s="9">
        <f t="shared" si="34"/>
        <v>252.75</v>
      </c>
      <c r="AG66" s="9">
        <f t="shared" si="34"/>
        <v>173.375</v>
      </c>
      <c r="AH66" s="9">
        <f t="shared" si="34"/>
        <v>170</v>
      </c>
      <c r="AI66" s="9">
        <f t="shared" si="34"/>
        <v>136.75</v>
      </c>
      <c r="AJ66" s="9">
        <f t="shared" si="34"/>
        <v>132.875</v>
      </c>
      <c r="AK66" s="9">
        <f t="shared" si="34"/>
        <v>134.375</v>
      </c>
      <c r="AL66" s="9">
        <f t="shared" si="34"/>
        <v>97.875</v>
      </c>
      <c r="AM66" s="9">
        <f t="shared" si="34"/>
        <v>108</v>
      </c>
      <c r="AN66" s="9">
        <f t="shared" si="34"/>
        <v>72.625</v>
      </c>
      <c r="AO66" s="9">
        <f t="shared" si="34"/>
        <v>118.25</v>
      </c>
      <c r="AP66" s="9">
        <f t="shared" si="34"/>
        <v>115.875</v>
      </c>
      <c r="AQ66" s="9">
        <f t="shared" si="34"/>
        <v>102.375</v>
      </c>
      <c r="AR66" s="9">
        <v>19</v>
      </c>
      <c r="AS66" s="9">
        <f t="shared" ref="AS66" si="35">SUM(AS60:AS65)</f>
        <v>139</v>
      </c>
      <c r="AT66" s="9">
        <f t="shared" ref="AT66:AX66" si="36">SUM(AT60:AT65)</f>
        <v>266.75</v>
      </c>
      <c r="AU66" s="9">
        <f t="shared" si="36"/>
        <v>0</v>
      </c>
      <c r="AV66" s="9">
        <f t="shared" si="36"/>
        <v>0</v>
      </c>
      <c r="AW66" s="9">
        <f t="shared" si="36"/>
        <v>0</v>
      </c>
      <c r="AX66" s="9">
        <f t="shared" si="36"/>
        <v>0</v>
      </c>
      <c r="AY66" s="9">
        <f t="shared" ref="AY66:BD66" si="37">SUM(AY60:AY65)</f>
        <v>0</v>
      </c>
      <c r="AZ66" s="9">
        <f t="shared" si="37"/>
        <v>0</v>
      </c>
      <c r="BA66" s="9">
        <f t="shared" si="37"/>
        <v>0</v>
      </c>
      <c r="BB66" s="9">
        <f t="shared" si="37"/>
        <v>0</v>
      </c>
      <c r="BC66" s="9">
        <f t="shared" si="37"/>
        <v>0</v>
      </c>
      <c r="BD66" s="9">
        <f t="shared" si="37"/>
        <v>0</v>
      </c>
    </row>
    <row r="67" spans="1:56" x14ac:dyDescent="0.25">
      <c r="A67" s="69" t="s">
        <v>79</v>
      </c>
      <c r="B67" s="69"/>
      <c r="C67" s="69"/>
      <c r="D67" s="43">
        <f>(D61+D62+D63+D64+D65)/D66*100</f>
        <v>52.688172043010752</v>
      </c>
      <c r="E67" s="43">
        <f t="shared" ref="E67:AS67" si="38">(E61+E62+E63+E64+E65)/E66*100</f>
        <v>36.571428571428569</v>
      </c>
      <c r="F67" s="43">
        <f>(F61+F62+F63+F64+F65)/F66*100</f>
        <v>79.481865284974091</v>
      </c>
      <c r="G67" s="43">
        <f t="shared" si="38"/>
        <v>53.729281767955804</v>
      </c>
      <c r="H67" s="43">
        <f t="shared" si="38"/>
        <v>49.792099792099791</v>
      </c>
      <c r="I67" s="43">
        <f t="shared" si="38"/>
        <v>43.63411619283066</v>
      </c>
      <c r="J67" s="43">
        <f t="shared" si="38"/>
        <v>51.087902523933856</v>
      </c>
      <c r="K67" s="43">
        <f t="shared" si="38"/>
        <v>51.637554585152834</v>
      </c>
      <c r="L67" s="43">
        <f t="shared" si="38"/>
        <v>47.900968783638319</v>
      </c>
      <c r="M67" s="43">
        <f t="shared" si="38"/>
        <v>52.471083070452153</v>
      </c>
      <c r="N67" s="43">
        <f t="shared" si="38"/>
        <v>48.512585812356981</v>
      </c>
      <c r="O67" s="43">
        <f t="shared" si="38"/>
        <v>80</v>
      </c>
      <c r="P67" s="43">
        <f t="shared" si="38"/>
        <v>56.845238095238095</v>
      </c>
      <c r="Q67" s="43">
        <f t="shared" si="38"/>
        <v>45.778145695364238</v>
      </c>
      <c r="R67" s="43">
        <f t="shared" si="38"/>
        <v>45.121951219512198</v>
      </c>
      <c r="S67" s="43">
        <f t="shared" si="38"/>
        <v>55.496828752642699</v>
      </c>
      <c r="T67" s="43">
        <f t="shared" si="38"/>
        <v>60.268317853457177</v>
      </c>
      <c r="U67" s="43">
        <f t="shared" si="38"/>
        <v>54.885654885654887</v>
      </c>
      <c r="V67" s="43">
        <f t="shared" si="38"/>
        <v>65.32125205930808</v>
      </c>
      <c r="W67" s="43">
        <f t="shared" si="38"/>
        <v>58.752515090543255</v>
      </c>
      <c r="X67" s="43">
        <f t="shared" si="38"/>
        <v>74.063400576368878</v>
      </c>
      <c r="Y67" s="43">
        <f t="shared" si="38"/>
        <v>77.536231884057969</v>
      </c>
      <c r="Z67" s="43">
        <f t="shared" si="38"/>
        <v>69.67699406723797</v>
      </c>
      <c r="AA67" s="43">
        <f t="shared" si="38"/>
        <v>55.45023696682464</v>
      </c>
      <c r="AB67" s="43">
        <f t="shared" si="38"/>
        <v>60.101010101010097</v>
      </c>
      <c r="AC67" s="43">
        <f t="shared" si="38"/>
        <v>63.057790782735921</v>
      </c>
      <c r="AD67" s="43">
        <f t="shared" si="38"/>
        <v>73.769287288758264</v>
      </c>
      <c r="AE67" s="43">
        <f t="shared" si="38"/>
        <v>61.723446893787568</v>
      </c>
      <c r="AF67" s="43">
        <f t="shared" si="38"/>
        <v>87.339268051434232</v>
      </c>
      <c r="AG67" s="43">
        <f t="shared" si="38"/>
        <v>69.214131218457098</v>
      </c>
      <c r="AH67" s="43">
        <f t="shared" si="38"/>
        <v>73.529411764705884</v>
      </c>
      <c r="AI67" s="43">
        <f t="shared" si="38"/>
        <v>75.411334552102375</v>
      </c>
      <c r="AJ67" s="43">
        <f t="shared" si="38"/>
        <v>66.886171213546561</v>
      </c>
      <c r="AK67" s="43">
        <f t="shared" si="38"/>
        <v>59.627906976744185</v>
      </c>
      <c r="AL67" s="43">
        <f t="shared" si="38"/>
        <v>39.463601532567047</v>
      </c>
      <c r="AM67" s="43">
        <f t="shared" si="38"/>
        <v>68.402777777777786</v>
      </c>
      <c r="AN67" s="43">
        <f t="shared" si="38"/>
        <v>62.306368330464714</v>
      </c>
      <c r="AO67" s="43">
        <f t="shared" si="38"/>
        <v>42.706131078224104</v>
      </c>
      <c r="AP67" s="43">
        <f t="shared" si="38"/>
        <v>10.463861920172599</v>
      </c>
      <c r="AQ67" s="43">
        <f t="shared" si="38"/>
        <v>17.216117216117215</v>
      </c>
      <c r="AR67" s="43">
        <f>(AR61+AR62+AR63+AR64+AR65)/AR66*100</f>
        <v>50</v>
      </c>
      <c r="AS67" s="43">
        <f t="shared" si="38"/>
        <v>3.8669064748201443</v>
      </c>
      <c r="AT67" s="43">
        <f t="shared" ref="AT67:AV67" si="39">(AT61+AT62+AT63+AT64+AT65)/AT66*100</f>
        <v>19.587628865979383</v>
      </c>
      <c r="AU67" s="43" t="e">
        <f t="shared" si="39"/>
        <v>#DIV/0!</v>
      </c>
      <c r="AV67" s="43" t="e">
        <f t="shared" si="39"/>
        <v>#DIV/0!</v>
      </c>
      <c r="AW67" s="43" t="e">
        <f>(AW61+AW62+AW63+AW64+AW65)/AW66*100</f>
        <v>#DIV/0!</v>
      </c>
      <c r="AX67" s="43" t="e">
        <f t="shared" ref="AX67:AY67" si="40">(AX61+AX62+AX63+AX64+AX65)/AX66*100</f>
        <v>#DIV/0!</v>
      </c>
      <c r="AY67" s="43" t="e">
        <f t="shared" si="40"/>
        <v>#DIV/0!</v>
      </c>
      <c r="AZ67" s="43" t="e">
        <f>(AZ61+AZ62+AZ63+AZ64+AZ65)/AZ66*100</f>
        <v>#DIV/0!</v>
      </c>
      <c r="BA67" s="43" t="e">
        <f t="shared" ref="BA67:BC67" si="41">(BA61+BA62+BA63+BA64+BA65)/BA66*100</f>
        <v>#DIV/0!</v>
      </c>
      <c r="BB67" s="43" t="e">
        <f t="shared" si="41"/>
        <v>#DIV/0!</v>
      </c>
      <c r="BC67" s="43" t="e">
        <f t="shared" si="41"/>
        <v>#DIV/0!</v>
      </c>
      <c r="BD67" s="43" t="e">
        <f>(BD61+BD62+BD63+BD64+BD65)/BD66*100</f>
        <v>#DIV/0!</v>
      </c>
    </row>
    <row r="68" spans="1:56" x14ac:dyDescent="0.25">
      <c r="O68" s="28">
        <f>AVERAGE(D67:O67)</f>
        <v>53.958921535652813</v>
      </c>
      <c r="AA68" s="28">
        <f>AVERAGE(P67:AA67)</f>
        <v>59.933063928850835</v>
      </c>
      <c r="AM68" s="28">
        <f>AVERAGE(AB67:AM67)</f>
        <v>66.543844846135599</v>
      </c>
      <c r="BD68" s="28">
        <f>AVERAGE(AT67:AT67)</f>
        <v>19.587628865979383</v>
      </c>
    </row>
  </sheetData>
  <mergeCells count="28">
    <mergeCell ref="A67:C67"/>
    <mergeCell ref="D2:O2"/>
    <mergeCell ref="AN2:AS2"/>
    <mergeCell ref="A4:A10"/>
    <mergeCell ref="B4:B10"/>
    <mergeCell ref="A11:A17"/>
    <mergeCell ref="B11:B17"/>
    <mergeCell ref="AB2:AM2"/>
    <mergeCell ref="A25:A31"/>
    <mergeCell ref="B25:B31"/>
    <mergeCell ref="A53:A59"/>
    <mergeCell ref="B53:B59"/>
    <mergeCell ref="A32:A38"/>
    <mergeCell ref="B32:B38"/>
    <mergeCell ref="A60:A66"/>
    <mergeCell ref="B60:B66"/>
    <mergeCell ref="A18:A24"/>
    <mergeCell ref="B18:B24"/>
    <mergeCell ref="AT2:BD2"/>
    <mergeCell ref="A1:BD1"/>
    <mergeCell ref="A46:A52"/>
    <mergeCell ref="B46:B52"/>
    <mergeCell ref="P2:AA2"/>
    <mergeCell ref="A2:A3"/>
    <mergeCell ref="B2:B3"/>
    <mergeCell ref="C2:C3"/>
    <mergeCell ref="A39:A45"/>
    <mergeCell ref="B39:B45"/>
  </mergeCells>
  <pageMargins left="0.7" right="0.7" top="0.75" bottom="0.75" header="0.3" footer="0.3"/>
  <pageSetup paperSize="9" scale="2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1"/>
  <sheetViews>
    <sheetView zoomScale="70" zoomScaleNormal="70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W38" sqref="W38"/>
    </sheetView>
  </sheetViews>
  <sheetFormatPr defaultRowHeight="12.75" x14ac:dyDescent="0.25"/>
  <cols>
    <col min="1" max="1" width="3.7109375" style="7" customWidth="1"/>
    <col min="2" max="2" width="10.42578125" style="7" customWidth="1"/>
    <col min="3" max="3" width="3.5703125" style="7" customWidth="1"/>
    <col min="4" max="4" width="11" style="7" customWidth="1"/>
    <col min="5" max="14" width="4.28515625" style="7" customWidth="1"/>
    <col min="15" max="15" width="6.42578125" style="7" customWidth="1"/>
    <col min="16" max="16384" width="9.140625" style="7"/>
  </cols>
  <sheetData>
    <row r="1" spans="1:15" ht="38.25" customHeight="1" x14ac:dyDescent="0.25">
      <c r="A1" s="82" t="str">
        <f>'УХТЭ амбулатори'!A1</f>
        <v>Төв эмнэлэг, тусгай мэргэжлийн төвүүдийн 2017 оны 1 сарын 26 - 2022 оны 02 сарын 28  хүлээгдлийн мэдээ</v>
      </c>
      <c r="B1" s="82"/>
      <c r="C1" s="82"/>
      <c r="D1" s="82"/>
    </row>
    <row r="2" spans="1:15" ht="15" customHeight="1" x14ac:dyDescent="0.25">
      <c r="A2" s="81" t="s">
        <v>0</v>
      </c>
      <c r="B2" s="81" t="s">
        <v>16</v>
      </c>
      <c r="C2" s="88" t="s">
        <v>17</v>
      </c>
      <c r="D2" s="79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41.25" customHeight="1" x14ac:dyDescent="0.25">
      <c r="A3" s="81"/>
      <c r="B3" s="81"/>
      <c r="C3" s="89"/>
      <c r="D3" s="80"/>
      <c r="E3" s="11" t="s">
        <v>21</v>
      </c>
      <c r="F3" s="11" t="s">
        <v>64</v>
      </c>
      <c r="G3" s="10" t="s">
        <v>65</v>
      </c>
      <c r="H3" s="10" t="s">
        <v>66</v>
      </c>
      <c r="I3" s="10" t="s">
        <v>67</v>
      </c>
      <c r="J3" s="10" t="s">
        <v>69</v>
      </c>
      <c r="K3" s="10" t="s">
        <v>71</v>
      </c>
      <c r="L3" s="10" t="s">
        <v>73</v>
      </c>
      <c r="M3" s="10" t="s">
        <v>74</v>
      </c>
      <c r="N3" s="11" t="s">
        <v>75</v>
      </c>
      <c r="O3" s="10" t="s">
        <v>76</v>
      </c>
    </row>
    <row r="4" spans="1:15" ht="39" customHeight="1" x14ac:dyDescent="0.25">
      <c r="A4" s="76">
        <v>1</v>
      </c>
      <c r="B4" s="76" t="s">
        <v>51</v>
      </c>
      <c r="C4" s="83" t="s">
        <v>53</v>
      </c>
      <c r="D4" s="84"/>
      <c r="E4" s="21">
        <f t="shared" ref="E4:N4" si="0">SUM(E5:E9)</f>
        <v>1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>SUM(O5:O9)</f>
        <v>0</v>
      </c>
    </row>
    <row r="5" spans="1:15" x14ac:dyDescent="0.25">
      <c r="A5" s="77"/>
      <c r="B5" s="77"/>
      <c r="C5" s="91" t="s">
        <v>63</v>
      </c>
      <c r="D5" s="13" t="s">
        <v>54</v>
      </c>
      <c r="E5" s="21">
        <v>1</v>
      </c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customHeight="1" x14ac:dyDescent="0.25">
      <c r="A6" s="77"/>
      <c r="B6" s="77"/>
      <c r="C6" s="91"/>
      <c r="D6" s="5" t="s">
        <v>41</v>
      </c>
      <c r="E6" s="21">
        <v>0</v>
      </c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6.5" customHeight="1" x14ac:dyDescent="0.25">
      <c r="A7" s="77"/>
      <c r="B7" s="77"/>
      <c r="C7" s="91"/>
      <c r="D7" s="5" t="s">
        <v>42</v>
      </c>
      <c r="E7" s="21">
        <v>0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25">
      <c r="A8" s="77"/>
      <c r="B8" s="77"/>
      <c r="C8" s="91"/>
      <c r="D8" s="5" t="s">
        <v>55</v>
      </c>
      <c r="E8" s="21">
        <v>0</v>
      </c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30" customHeight="1" x14ac:dyDescent="0.25">
      <c r="A9" s="77"/>
      <c r="B9" s="77"/>
      <c r="C9" s="92"/>
      <c r="D9" s="6" t="s">
        <v>56</v>
      </c>
      <c r="E9" s="21">
        <v>0</v>
      </c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42" customHeight="1" x14ac:dyDescent="0.25">
      <c r="A10" s="76">
        <v>2</v>
      </c>
      <c r="B10" s="76" t="s">
        <v>4</v>
      </c>
      <c r="C10" s="83" t="s">
        <v>53</v>
      </c>
      <c r="D10" s="84"/>
      <c r="E10" s="21">
        <f t="shared" ref="E10:N10" si="1">SUM(E11:E15)</f>
        <v>25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>SUM(O11:O15)</f>
        <v>0</v>
      </c>
    </row>
    <row r="11" spans="1:15" x14ac:dyDescent="0.25">
      <c r="A11" s="77"/>
      <c r="B11" s="77"/>
      <c r="C11" s="91" t="s">
        <v>63</v>
      </c>
      <c r="D11" s="14" t="s">
        <v>54</v>
      </c>
      <c r="E11" s="21">
        <v>3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77"/>
      <c r="B12" s="77"/>
      <c r="C12" s="91"/>
      <c r="D12" s="5" t="s">
        <v>41</v>
      </c>
      <c r="E12" s="21">
        <v>15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77"/>
      <c r="B13" s="77"/>
      <c r="C13" s="91"/>
      <c r="D13" s="5" t="s">
        <v>42</v>
      </c>
      <c r="E13" s="21">
        <v>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25">
      <c r="A14" s="77"/>
      <c r="B14" s="77"/>
      <c r="C14" s="91"/>
      <c r="D14" s="5" t="s">
        <v>55</v>
      </c>
      <c r="E14" s="21"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25.5" x14ac:dyDescent="0.25">
      <c r="A15" s="77"/>
      <c r="B15" s="77"/>
      <c r="C15" s="92"/>
      <c r="D15" s="6" t="s">
        <v>56</v>
      </c>
      <c r="E15" s="21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40.5" customHeight="1" x14ac:dyDescent="0.25">
      <c r="A16" s="76">
        <v>3</v>
      </c>
      <c r="B16" s="76" t="s">
        <v>27</v>
      </c>
      <c r="C16" s="90" t="s">
        <v>53</v>
      </c>
      <c r="D16" s="90"/>
      <c r="E16" s="21">
        <f t="shared" ref="E16:N16" si="2">SUM(E17:E21)</f>
        <v>3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>SUM(O17:O21)</f>
        <v>0</v>
      </c>
    </row>
    <row r="17" spans="1:15" ht="17.25" customHeight="1" x14ac:dyDescent="0.25">
      <c r="A17" s="77"/>
      <c r="B17" s="77"/>
      <c r="C17" s="91" t="s">
        <v>63</v>
      </c>
      <c r="D17" s="14" t="s">
        <v>54</v>
      </c>
      <c r="E17" s="21">
        <v>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8" customHeight="1" x14ac:dyDescent="0.25">
      <c r="A18" s="77"/>
      <c r="B18" s="77"/>
      <c r="C18" s="91"/>
      <c r="D18" s="5" t="s">
        <v>41</v>
      </c>
      <c r="E18" s="21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" customHeight="1" x14ac:dyDescent="0.25">
      <c r="A19" s="77"/>
      <c r="B19" s="77"/>
      <c r="C19" s="91"/>
      <c r="D19" s="5" t="s">
        <v>42</v>
      </c>
      <c r="E19" s="21"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77"/>
      <c r="B20" s="77"/>
      <c r="C20" s="91"/>
      <c r="D20" s="5" t="s">
        <v>55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ht="32.25" customHeight="1" x14ac:dyDescent="0.25">
      <c r="A21" s="77"/>
      <c r="B21" s="77"/>
      <c r="C21" s="92"/>
      <c r="D21" s="6" t="s">
        <v>56</v>
      </c>
      <c r="E21" s="21">
        <v>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38.25" customHeight="1" x14ac:dyDescent="0.25">
      <c r="A22" s="76">
        <v>4</v>
      </c>
      <c r="B22" s="76" t="s">
        <v>22</v>
      </c>
      <c r="C22" s="86" t="s">
        <v>53</v>
      </c>
      <c r="D22" s="87"/>
      <c r="E22" s="21">
        <f t="shared" ref="E22:N22" si="3">SUM(E23:E27)</f>
        <v>89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  <c r="M22" s="21">
        <f t="shared" si="3"/>
        <v>0</v>
      </c>
      <c r="N22" s="21">
        <f t="shared" si="3"/>
        <v>0</v>
      </c>
      <c r="O22" s="21">
        <f>SUM(O23:O27)</f>
        <v>0</v>
      </c>
    </row>
    <row r="23" spans="1:15" x14ac:dyDescent="0.25">
      <c r="A23" s="77"/>
      <c r="B23" s="77"/>
      <c r="C23" s="85" t="s">
        <v>63</v>
      </c>
      <c r="D23" s="5" t="s">
        <v>54</v>
      </c>
      <c r="E23" s="21">
        <v>12</v>
      </c>
      <c r="F23" s="21"/>
      <c r="G23" s="52"/>
      <c r="H23" s="21"/>
      <c r="I23" s="21"/>
      <c r="J23" s="21"/>
      <c r="K23" s="21"/>
      <c r="L23" s="21"/>
      <c r="M23" s="21"/>
      <c r="N23" s="21"/>
      <c r="O23" s="21"/>
    </row>
    <row r="24" spans="1:15" ht="18" customHeight="1" x14ac:dyDescent="0.25">
      <c r="A24" s="77"/>
      <c r="B24" s="77"/>
      <c r="C24" s="85"/>
      <c r="D24" s="5" t="s">
        <v>41</v>
      </c>
      <c r="E24" s="21">
        <v>25</v>
      </c>
      <c r="F24" s="21"/>
      <c r="G24" s="52"/>
      <c r="H24" s="21"/>
      <c r="I24" s="21"/>
      <c r="J24" s="21"/>
      <c r="K24" s="52"/>
      <c r="L24" s="52"/>
      <c r="M24" s="52"/>
      <c r="N24" s="52"/>
      <c r="O24" s="52"/>
    </row>
    <row r="25" spans="1:15" ht="20.25" customHeight="1" x14ac:dyDescent="0.25">
      <c r="A25" s="77"/>
      <c r="B25" s="77"/>
      <c r="C25" s="85"/>
      <c r="D25" s="5" t="s">
        <v>42</v>
      </c>
      <c r="E25" s="52">
        <v>52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ht="15.75" customHeight="1" x14ac:dyDescent="0.25">
      <c r="A26" s="77"/>
      <c r="B26" s="77"/>
      <c r="C26" s="85"/>
      <c r="D26" s="5" t="s">
        <v>55</v>
      </c>
      <c r="E26" s="52">
        <v>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33" customHeight="1" x14ac:dyDescent="0.25">
      <c r="A27" s="77"/>
      <c r="B27" s="77"/>
      <c r="C27" s="85"/>
      <c r="D27" s="6" t="s">
        <v>56</v>
      </c>
      <c r="E27" s="52">
        <v>0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46.5" customHeight="1" x14ac:dyDescent="0.25">
      <c r="A28" s="76">
        <v>5</v>
      </c>
      <c r="B28" s="93" t="s">
        <v>28</v>
      </c>
      <c r="C28" s="83" t="s">
        <v>53</v>
      </c>
      <c r="D28" s="84"/>
      <c r="E28" s="21">
        <f t="shared" ref="E28:O28" si="4">SUM(E29:E33)</f>
        <v>7</v>
      </c>
      <c r="F28" s="21">
        <f t="shared" si="4"/>
        <v>0</v>
      </c>
      <c r="G28" s="21">
        <f t="shared" si="4"/>
        <v>0</v>
      </c>
      <c r="H28" s="21">
        <f t="shared" si="4"/>
        <v>0</v>
      </c>
      <c r="I28" s="21">
        <f t="shared" si="4"/>
        <v>0</v>
      </c>
      <c r="J28" s="21">
        <f t="shared" si="4"/>
        <v>0</v>
      </c>
      <c r="K28" s="21">
        <f t="shared" si="4"/>
        <v>0</v>
      </c>
      <c r="L28" s="21">
        <f t="shared" si="4"/>
        <v>0</v>
      </c>
      <c r="M28" s="21">
        <f t="shared" si="4"/>
        <v>0</v>
      </c>
      <c r="N28" s="21">
        <f t="shared" si="4"/>
        <v>0</v>
      </c>
      <c r="O28" s="21">
        <f t="shared" si="4"/>
        <v>0</v>
      </c>
    </row>
    <row r="29" spans="1:15" x14ac:dyDescent="0.25">
      <c r="A29" s="77"/>
      <c r="B29" s="93"/>
      <c r="C29" s="85" t="s">
        <v>63</v>
      </c>
      <c r="D29" s="5" t="s">
        <v>54</v>
      </c>
      <c r="E29" s="52">
        <v>0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x14ac:dyDescent="0.25">
      <c r="A30" s="77"/>
      <c r="B30" s="93"/>
      <c r="C30" s="85"/>
      <c r="D30" s="5" t="s">
        <v>41</v>
      </c>
      <c r="E30" s="52">
        <v>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x14ac:dyDescent="0.25">
      <c r="A31" s="77"/>
      <c r="B31" s="93"/>
      <c r="C31" s="85"/>
      <c r="D31" s="5" t="s">
        <v>42</v>
      </c>
      <c r="E31" s="52">
        <v>7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77"/>
      <c r="B32" s="93"/>
      <c r="C32" s="85"/>
      <c r="D32" s="5" t="s">
        <v>55</v>
      </c>
      <c r="E32" s="52">
        <v>0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39" customHeight="1" x14ac:dyDescent="0.25">
      <c r="A33" s="77"/>
      <c r="B33" s="93"/>
      <c r="C33" s="85"/>
      <c r="D33" s="6" t="s">
        <v>56</v>
      </c>
      <c r="E33" s="52">
        <v>0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ht="15" customHeight="1" x14ac:dyDescent="0.25">
      <c r="A34" s="81" t="s">
        <v>0</v>
      </c>
      <c r="B34" s="81" t="s">
        <v>16</v>
      </c>
      <c r="C34" s="88" t="s">
        <v>17</v>
      </c>
      <c r="D34" s="79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ht="37.5" customHeight="1" x14ac:dyDescent="0.25">
      <c r="A35" s="81"/>
      <c r="B35" s="81"/>
      <c r="C35" s="89"/>
      <c r="D35" s="80"/>
      <c r="E35" s="11" t="s">
        <v>21</v>
      </c>
      <c r="F35" s="11" t="s">
        <v>64</v>
      </c>
      <c r="G35" s="10" t="s">
        <v>65</v>
      </c>
      <c r="H35" s="10" t="s">
        <v>66</v>
      </c>
      <c r="I35" s="10" t="s">
        <v>67</v>
      </c>
      <c r="J35" s="10" t="s">
        <v>69</v>
      </c>
      <c r="K35" s="10" t="s">
        <v>71</v>
      </c>
      <c r="L35" s="10" t="s">
        <v>73</v>
      </c>
      <c r="M35" s="10" t="s">
        <v>74</v>
      </c>
      <c r="N35" s="11" t="s">
        <v>75</v>
      </c>
      <c r="O35" s="10" t="s">
        <v>76</v>
      </c>
    </row>
    <row r="36" spans="1:15" ht="42" customHeight="1" x14ac:dyDescent="0.25">
      <c r="A36" s="76">
        <v>6</v>
      </c>
      <c r="B36" s="76" t="s">
        <v>23</v>
      </c>
      <c r="C36" s="86" t="s">
        <v>53</v>
      </c>
      <c r="D36" s="87"/>
      <c r="E36" s="21">
        <f t="shared" ref="E36:O36" si="5">SUM(E37:E41)</f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  <c r="M36" s="21">
        <f t="shared" si="5"/>
        <v>0</v>
      </c>
      <c r="N36" s="21">
        <f t="shared" si="5"/>
        <v>0</v>
      </c>
      <c r="O36" s="21">
        <f t="shared" si="5"/>
        <v>0</v>
      </c>
    </row>
    <row r="37" spans="1:15" x14ac:dyDescent="0.25">
      <c r="A37" s="77"/>
      <c r="B37" s="77"/>
      <c r="C37" s="85" t="s">
        <v>63</v>
      </c>
      <c r="D37" s="5" t="s">
        <v>54</v>
      </c>
      <c r="E37" s="52">
        <v>0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x14ac:dyDescent="0.25">
      <c r="A38" s="77"/>
      <c r="B38" s="77"/>
      <c r="C38" s="85"/>
      <c r="D38" s="5" t="s">
        <v>41</v>
      </c>
      <c r="E38" s="52">
        <v>0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x14ac:dyDescent="0.25">
      <c r="A39" s="77"/>
      <c r="B39" s="77"/>
      <c r="C39" s="85"/>
      <c r="D39" s="5" t="s">
        <v>42</v>
      </c>
      <c r="E39" s="52">
        <v>0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x14ac:dyDescent="0.25">
      <c r="A40" s="77"/>
      <c r="B40" s="77"/>
      <c r="C40" s="85"/>
      <c r="D40" s="5" t="s">
        <v>55</v>
      </c>
      <c r="E40" s="52">
        <v>0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ht="25.5" x14ac:dyDescent="0.25">
      <c r="A41" s="77"/>
      <c r="B41" s="77"/>
      <c r="C41" s="85"/>
      <c r="D41" s="6" t="s">
        <v>56</v>
      </c>
      <c r="E41" s="52">
        <v>0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ht="36" customHeight="1" x14ac:dyDescent="0.25">
      <c r="A42" s="76">
        <v>7</v>
      </c>
      <c r="B42" s="76" t="s">
        <v>24</v>
      </c>
      <c r="C42" s="86" t="s">
        <v>53</v>
      </c>
      <c r="D42" s="87"/>
      <c r="E42" s="21">
        <f t="shared" ref="E42:L42" si="6">SUM(E43:E47)</f>
        <v>51</v>
      </c>
      <c r="F42" s="21">
        <f t="shared" si="6"/>
        <v>0</v>
      </c>
      <c r="G42" s="21">
        <f t="shared" si="6"/>
        <v>0</v>
      </c>
      <c r="H42" s="21">
        <f t="shared" si="6"/>
        <v>0</v>
      </c>
      <c r="I42" s="21">
        <f t="shared" si="6"/>
        <v>0</v>
      </c>
      <c r="J42" s="21">
        <f t="shared" si="6"/>
        <v>0</v>
      </c>
      <c r="K42" s="21">
        <f t="shared" si="6"/>
        <v>0</v>
      </c>
      <c r="L42" s="21">
        <f t="shared" si="6"/>
        <v>0</v>
      </c>
      <c r="M42" s="21">
        <f t="shared" ref="M42:O42" si="7">SUM(M43:M47)</f>
        <v>0</v>
      </c>
      <c r="N42" s="21">
        <f t="shared" si="7"/>
        <v>0</v>
      </c>
      <c r="O42" s="21">
        <f t="shared" si="7"/>
        <v>0</v>
      </c>
    </row>
    <row r="43" spans="1:15" x14ac:dyDescent="0.25">
      <c r="A43" s="77"/>
      <c r="B43" s="77"/>
      <c r="C43" s="85" t="s">
        <v>63</v>
      </c>
      <c r="D43" s="5" t="s">
        <v>54</v>
      </c>
      <c r="E43" s="54">
        <v>3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 x14ac:dyDescent="0.25">
      <c r="A44" s="77"/>
      <c r="B44" s="77"/>
      <c r="C44" s="85"/>
      <c r="D44" s="5" t="s">
        <v>41</v>
      </c>
      <c r="E44" s="54">
        <v>6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x14ac:dyDescent="0.25">
      <c r="A45" s="77"/>
      <c r="B45" s="77"/>
      <c r="C45" s="85"/>
      <c r="D45" s="5" t="s">
        <v>42</v>
      </c>
      <c r="E45" s="54">
        <v>14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x14ac:dyDescent="0.25">
      <c r="A46" s="77"/>
      <c r="B46" s="77"/>
      <c r="C46" s="85"/>
      <c r="D46" s="5" t="s">
        <v>55</v>
      </c>
      <c r="E46" s="54">
        <v>28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ht="25.5" x14ac:dyDescent="0.25">
      <c r="A47" s="77"/>
      <c r="B47" s="77"/>
      <c r="C47" s="85"/>
      <c r="D47" s="6" t="s">
        <v>56</v>
      </c>
      <c r="E47" s="54">
        <v>0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ht="37.5" customHeight="1" x14ac:dyDescent="0.25">
      <c r="A48" s="76">
        <v>8</v>
      </c>
      <c r="B48" s="76" t="s">
        <v>26</v>
      </c>
      <c r="C48" s="86" t="s">
        <v>53</v>
      </c>
      <c r="D48" s="87"/>
      <c r="E48" s="21">
        <f t="shared" ref="E48:L48" si="8">SUM(E49:E53)</f>
        <v>0</v>
      </c>
      <c r="F48" s="21">
        <f t="shared" si="8"/>
        <v>0</v>
      </c>
      <c r="G48" s="21">
        <f t="shared" si="8"/>
        <v>0</v>
      </c>
      <c r="H48" s="21">
        <f t="shared" si="8"/>
        <v>0</v>
      </c>
      <c r="I48" s="21">
        <f t="shared" si="8"/>
        <v>0</v>
      </c>
      <c r="J48" s="21">
        <f t="shared" si="8"/>
        <v>0</v>
      </c>
      <c r="K48" s="21">
        <f t="shared" si="8"/>
        <v>0</v>
      </c>
      <c r="L48" s="21">
        <f t="shared" si="8"/>
        <v>0</v>
      </c>
      <c r="M48" s="21">
        <f t="shared" ref="M48:O48" si="9">SUM(M49:M53)</f>
        <v>0</v>
      </c>
      <c r="N48" s="21">
        <f t="shared" si="9"/>
        <v>0</v>
      </c>
      <c r="O48" s="21">
        <f t="shared" si="9"/>
        <v>0</v>
      </c>
    </row>
    <row r="49" spans="1:15" x14ac:dyDescent="0.25">
      <c r="A49" s="77"/>
      <c r="B49" s="77"/>
      <c r="C49" s="85" t="s">
        <v>63</v>
      </c>
      <c r="D49" s="5" t="s">
        <v>54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</row>
    <row r="50" spans="1:15" x14ac:dyDescent="0.25">
      <c r="A50" s="77"/>
      <c r="B50" s="77"/>
      <c r="C50" s="85"/>
      <c r="D50" s="5" t="s">
        <v>41</v>
      </c>
      <c r="E50" s="52">
        <v>0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x14ac:dyDescent="0.25">
      <c r="A51" s="77"/>
      <c r="B51" s="77"/>
      <c r="C51" s="85"/>
      <c r="D51" s="5" t="s">
        <v>42</v>
      </c>
      <c r="E51" s="52">
        <v>0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x14ac:dyDescent="0.25">
      <c r="A52" s="77"/>
      <c r="B52" s="77"/>
      <c r="C52" s="85"/>
      <c r="D52" s="5" t="s">
        <v>55</v>
      </c>
      <c r="E52" s="52">
        <v>0</v>
      </c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ht="25.5" x14ac:dyDescent="0.25">
      <c r="A53" s="77"/>
      <c r="B53" s="77"/>
      <c r="C53" s="85"/>
      <c r="D53" s="6" t="s">
        <v>56</v>
      </c>
      <c r="E53" s="52">
        <v>0</v>
      </c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ht="42.75" customHeight="1" x14ac:dyDescent="0.25">
      <c r="A54" s="76">
        <v>9</v>
      </c>
      <c r="B54" s="76" t="s">
        <v>30</v>
      </c>
      <c r="C54" s="86" t="s">
        <v>53</v>
      </c>
      <c r="D54" s="87"/>
      <c r="E54" s="21">
        <f t="shared" ref="E54:H54" si="10">SUM(E55:E59)</f>
        <v>0</v>
      </c>
      <c r="F54" s="21">
        <f t="shared" si="10"/>
        <v>0</v>
      </c>
      <c r="G54" s="21">
        <f t="shared" si="10"/>
        <v>0</v>
      </c>
      <c r="H54" s="21">
        <f t="shared" si="10"/>
        <v>0</v>
      </c>
      <c r="I54" s="21">
        <v>0</v>
      </c>
      <c r="J54" s="21">
        <f t="shared" ref="J54:O54" si="11">SUM(J55:J59)</f>
        <v>0</v>
      </c>
      <c r="K54" s="21">
        <f t="shared" si="11"/>
        <v>0</v>
      </c>
      <c r="L54" s="21">
        <f t="shared" si="11"/>
        <v>0</v>
      </c>
      <c r="M54" s="21">
        <f t="shared" si="11"/>
        <v>0</v>
      </c>
      <c r="N54" s="21">
        <f t="shared" si="11"/>
        <v>0</v>
      </c>
      <c r="O54" s="21">
        <f t="shared" si="11"/>
        <v>0</v>
      </c>
    </row>
    <row r="55" spans="1:15" x14ac:dyDescent="0.25">
      <c r="A55" s="77"/>
      <c r="B55" s="77"/>
      <c r="C55" s="85" t="s">
        <v>63</v>
      </c>
      <c r="D55" s="5" t="s">
        <v>54</v>
      </c>
      <c r="E55" s="52">
        <v>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x14ac:dyDescent="0.25">
      <c r="A56" s="77"/>
      <c r="B56" s="77"/>
      <c r="C56" s="85"/>
      <c r="D56" s="5" t="s">
        <v>41</v>
      </c>
      <c r="E56" s="52">
        <v>0</v>
      </c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x14ac:dyDescent="0.25">
      <c r="A57" s="77"/>
      <c r="B57" s="77"/>
      <c r="C57" s="85"/>
      <c r="D57" s="5" t="s">
        <v>42</v>
      </c>
      <c r="E57" s="52">
        <v>0</v>
      </c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x14ac:dyDescent="0.25">
      <c r="A58" s="77"/>
      <c r="B58" s="77"/>
      <c r="C58" s="85"/>
      <c r="D58" s="5" t="s">
        <v>55</v>
      </c>
      <c r="E58" s="52">
        <v>0</v>
      </c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ht="25.5" x14ac:dyDescent="0.25">
      <c r="A59" s="77"/>
      <c r="B59" s="77"/>
      <c r="C59" s="85"/>
      <c r="D59" s="6" t="s">
        <v>56</v>
      </c>
      <c r="E59" s="52">
        <v>0</v>
      </c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5" ht="40.5" customHeight="1" x14ac:dyDescent="0.25">
      <c r="A60" s="76">
        <v>10</v>
      </c>
      <c r="B60" s="76" t="s">
        <v>31</v>
      </c>
      <c r="C60" s="86" t="s">
        <v>53</v>
      </c>
      <c r="D60" s="87"/>
      <c r="E60" s="21">
        <f t="shared" ref="E60:L60" si="12">SUM(E61:E65)</f>
        <v>42</v>
      </c>
      <c r="F60" s="21">
        <f t="shared" si="12"/>
        <v>0</v>
      </c>
      <c r="G60" s="21">
        <f t="shared" si="12"/>
        <v>0</v>
      </c>
      <c r="H60" s="21">
        <f t="shared" si="12"/>
        <v>0</v>
      </c>
      <c r="I60" s="21">
        <f t="shared" si="12"/>
        <v>0</v>
      </c>
      <c r="J60" s="21">
        <f t="shared" si="12"/>
        <v>0</v>
      </c>
      <c r="K60" s="21">
        <f t="shared" si="12"/>
        <v>0</v>
      </c>
      <c r="L60" s="21">
        <f t="shared" si="12"/>
        <v>0</v>
      </c>
      <c r="M60" s="21">
        <v>0</v>
      </c>
      <c r="N60" s="21">
        <f t="shared" ref="N60:O60" si="13">SUM(N61:N65)</f>
        <v>0</v>
      </c>
      <c r="O60" s="21">
        <f t="shared" si="13"/>
        <v>0</v>
      </c>
    </row>
    <row r="61" spans="1:15" x14ac:dyDescent="0.25">
      <c r="A61" s="77"/>
      <c r="B61" s="77"/>
      <c r="C61" s="85" t="s">
        <v>63</v>
      </c>
      <c r="D61" s="5" t="s">
        <v>54</v>
      </c>
      <c r="E61" s="52">
        <v>7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x14ac:dyDescent="0.25">
      <c r="A62" s="77"/>
      <c r="B62" s="77"/>
      <c r="C62" s="85"/>
      <c r="D62" s="5" t="s">
        <v>41</v>
      </c>
      <c r="E62" s="52">
        <v>18</v>
      </c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x14ac:dyDescent="0.25">
      <c r="A63" s="77"/>
      <c r="B63" s="77"/>
      <c r="C63" s="85"/>
      <c r="D63" s="5" t="s">
        <v>42</v>
      </c>
      <c r="E63" s="52">
        <v>17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x14ac:dyDescent="0.25">
      <c r="A64" s="77"/>
      <c r="B64" s="77"/>
      <c r="C64" s="85"/>
      <c r="D64" s="5" t="s">
        <v>55</v>
      </c>
      <c r="E64" s="52">
        <v>0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25.5" x14ac:dyDescent="0.25">
      <c r="A65" s="77"/>
      <c r="B65" s="77"/>
      <c r="C65" s="85"/>
      <c r="D65" s="6" t="s">
        <v>56</v>
      </c>
      <c r="E65" s="52">
        <v>0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ht="41.25" customHeight="1" x14ac:dyDescent="0.25">
      <c r="A66" s="76">
        <v>11</v>
      </c>
      <c r="B66" s="76" t="s">
        <v>12</v>
      </c>
      <c r="C66" s="86" t="s">
        <v>53</v>
      </c>
      <c r="D66" s="87"/>
      <c r="E66" s="21">
        <v>0</v>
      </c>
      <c r="F66" s="21">
        <f t="shared" ref="F66:L66" si="14">SUM(F67:F71)</f>
        <v>0</v>
      </c>
      <c r="G66" s="21">
        <f t="shared" si="14"/>
        <v>0</v>
      </c>
      <c r="H66" s="21">
        <f t="shared" si="14"/>
        <v>0</v>
      </c>
      <c r="I66" s="21">
        <f t="shared" si="14"/>
        <v>0</v>
      </c>
      <c r="J66" s="21">
        <f t="shared" si="14"/>
        <v>0</v>
      </c>
      <c r="K66" s="21">
        <f t="shared" si="14"/>
        <v>0</v>
      </c>
      <c r="L66" s="21">
        <f t="shared" si="14"/>
        <v>0</v>
      </c>
      <c r="M66" s="21">
        <f t="shared" ref="M66:O66" si="15">SUM(M67:M71)</f>
        <v>0</v>
      </c>
      <c r="N66" s="21">
        <f t="shared" si="15"/>
        <v>0</v>
      </c>
      <c r="O66" s="21">
        <f t="shared" si="15"/>
        <v>0</v>
      </c>
    </row>
    <row r="67" spans="1:15" x14ac:dyDescent="0.25">
      <c r="A67" s="77"/>
      <c r="B67" s="77"/>
      <c r="C67" s="85" t="s">
        <v>63</v>
      </c>
      <c r="D67" s="5" t="s">
        <v>54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</row>
    <row r="68" spans="1:15" x14ac:dyDescent="0.25">
      <c r="A68" s="77"/>
      <c r="B68" s="77"/>
      <c r="C68" s="85"/>
      <c r="D68" s="5" t="s">
        <v>41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</row>
    <row r="69" spans="1:15" x14ac:dyDescent="0.25">
      <c r="A69" s="77"/>
      <c r="B69" s="77"/>
      <c r="C69" s="85"/>
      <c r="D69" s="5" t="s">
        <v>42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</row>
    <row r="70" spans="1:15" x14ac:dyDescent="0.25">
      <c r="A70" s="77"/>
      <c r="B70" s="77"/>
      <c r="C70" s="85"/>
      <c r="D70" s="5" t="s">
        <v>55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</row>
    <row r="71" spans="1:15" ht="25.5" x14ac:dyDescent="0.25">
      <c r="A71" s="77"/>
      <c r="B71" s="77"/>
      <c r="C71" s="85"/>
      <c r="D71" s="6" t="s">
        <v>56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</row>
    <row r="72" spans="1:15" ht="15" customHeight="1" x14ac:dyDescent="0.25">
      <c r="A72" s="81" t="s">
        <v>0</v>
      </c>
      <c r="B72" s="81" t="s">
        <v>16</v>
      </c>
      <c r="C72" s="88" t="s">
        <v>17</v>
      </c>
      <c r="D72" s="79"/>
      <c r="E72" s="74"/>
      <c r="F72" s="74"/>
      <c r="G72" s="74"/>
      <c r="H72" s="74"/>
      <c r="I72" s="74"/>
      <c r="J72" s="74"/>
      <c r="K72" s="74"/>
      <c r="L72" s="74"/>
      <c r="M72" s="74"/>
      <c r="N72" s="75"/>
      <c r="O72" s="51">
        <v>0</v>
      </c>
    </row>
    <row r="73" spans="1:15" ht="37.5" x14ac:dyDescent="0.25">
      <c r="A73" s="81"/>
      <c r="B73" s="81"/>
      <c r="C73" s="89"/>
      <c r="D73" s="80"/>
      <c r="E73" s="11" t="s">
        <v>21</v>
      </c>
      <c r="F73" s="11" t="s">
        <v>64</v>
      </c>
      <c r="G73" s="10" t="s">
        <v>65</v>
      </c>
      <c r="H73" s="10" t="s">
        <v>66</v>
      </c>
      <c r="I73" s="10" t="s">
        <v>67</v>
      </c>
      <c r="J73" s="10" t="s">
        <v>69</v>
      </c>
      <c r="K73" s="10" t="s">
        <v>71</v>
      </c>
      <c r="L73" s="10" t="s">
        <v>73</v>
      </c>
      <c r="M73" s="10" t="s">
        <v>74</v>
      </c>
      <c r="N73" s="11" t="s">
        <v>75</v>
      </c>
      <c r="O73" s="10" t="s">
        <v>76</v>
      </c>
    </row>
    <row r="74" spans="1:15" ht="39.75" customHeight="1" x14ac:dyDescent="0.25">
      <c r="A74" s="76">
        <v>12</v>
      </c>
      <c r="B74" s="76" t="s">
        <v>8</v>
      </c>
      <c r="C74" s="83" t="s">
        <v>53</v>
      </c>
      <c r="D74" s="84"/>
      <c r="E74" s="21">
        <f t="shared" ref="E74:M74" si="16">SUM(E75:E79)</f>
        <v>0</v>
      </c>
      <c r="F74" s="21">
        <f t="shared" si="16"/>
        <v>0</v>
      </c>
      <c r="G74" s="21">
        <f t="shared" si="16"/>
        <v>0</v>
      </c>
      <c r="H74" s="21">
        <f t="shared" si="16"/>
        <v>0</v>
      </c>
      <c r="I74" s="21">
        <f t="shared" si="16"/>
        <v>0</v>
      </c>
      <c r="J74" s="21">
        <f t="shared" si="16"/>
        <v>0</v>
      </c>
      <c r="K74" s="21">
        <f t="shared" si="16"/>
        <v>0</v>
      </c>
      <c r="L74" s="21">
        <f t="shared" si="16"/>
        <v>0</v>
      </c>
      <c r="M74" s="21">
        <f t="shared" si="16"/>
        <v>0</v>
      </c>
      <c r="N74" s="21">
        <f t="shared" ref="N74:O74" si="17">SUM(N75:N79)</f>
        <v>0</v>
      </c>
      <c r="O74" s="21">
        <f t="shared" si="17"/>
        <v>0</v>
      </c>
    </row>
    <row r="75" spans="1:15" x14ac:dyDescent="0.25">
      <c r="A75" s="77"/>
      <c r="B75" s="77"/>
      <c r="C75" s="85" t="s">
        <v>63</v>
      </c>
      <c r="D75" s="14" t="s">
        <v>54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</row>
    <row r="76" spans="1:15" x14ac:dyDescent="0.25">
      <c r="A76" s="77"/>
      <c r="B76" s="77"/>
      <c r="C76" s="85"/>
      <c r="D76" s="5" t="s">
        <v>41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</row>
    <row r="77" spans="1:15" x14ac:dyDescent="0.25">
      <c r="A77" s="77"/>
      <c r="B77" s="77"/>
      <c r="C77" s="85"/>
      <c r="D77" s="5" t="s">
        <v>42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</row>
    <row r="78" spans="1:15" x14ac:dyDescent="0.25">
      <c r="A78" s="77"/>
      <c r="B78" s="77"/>
      <c r="C78" s="85"/>
      <c r="D78" s="5" t="s">
        <v>55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</row>
    <row r="79" spans="1:15" ht="25.5" x14ac:dyDescent="0.25">
      <c r="A79" s="77"/>
      <c r="B79" s="77"/>
      <c r="C79" s="85"/>
      <c r="D79" s="6" t="s">
        <v>56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</row>
    <row r="80" spans="1:15" ht="39" customHeight="1" x14ac:dyDescent="0.25">
      <c r="A80" s="76">
        <v>13</v>
      </c>
      <c r="B80" s="76" t="s">
        <v>9</v>
      </c>
      <c r="C80" s="86" t="s">
        <v>53</v>
      </c>
      <c r="D80" s="87"/>
      <c r="E80" s="21">
        <f t="shared" ref="E80:M80" si="18">SUM(E81:E85)</f>
        <v>0</v>
      </c>
      <c r="F80" s="21">
        <f t="shared" si="18"/>
        <v>0</v>
      </c>
      <c r="G80" s="21">
        <f t="shared" si="18"/>
        <v>0</v>
      </c>
      <c r="H80" s="21">
        <f t="shared" si="18"/>
        <v>0</v>
      </c>
      <c r="I80" s="21">
        <f t="shared" si="18"/>
        <v>0</v>
      </c>
      <c r="J80" s="21">
        <f t="shared" si="18"/>
        <v>0</v>
      </c>
      <c r="K80" s="21">
        <f t="shared" si="18"/>
        <v>0</v>
      </c>
      <c r="L80" s="21">
        <f t="shared" si="18"/>
        <v>0</v>
      </c>
      <c r="M80" s="21">
        <f t="shared" si="18"/>
        <v>0</v>
      </c>
      <c r="N80" s="21">
        <f t="shared" ref="N80:O80" si="19">SUM(N81:N85)</f>
        <v>0</v>
      </c>
      <c r="O80" s="21">
        <f t="shared" si="19"/>
        <v>0</v>
      </c>
    </row>
    <row r="81" spans="1:15" x14ac:dyDescent="0.25">
      <c r="A81" s="77"/>
      <c r="B81" s="77"/>
      <c r="C81" s="85" t="s">
        <v>63</v>
      </c>
      <c r="D81" s="5" t="s">
        <v>54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</row>
    <row r="82" spans="1:15" x14ac:dyDescent="0.25">
      <c r="A82" s="77"/>
      <c r="B82" s="77"/>
      <c r="C82" s="85"/>
      <c r="D82" s="5" t="s">
        <v>41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</row>
    <row r="83" spans="1:15" x14ac:dyDescent="0.25">
      <c r="A83" s="77"/>
      <c r="B83" s="77"/>
      <c r="C83" s="85"/>
      <c r="D83" s="5" t="s">
        <v>42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</row>
    <row r="84" spans="1:15" x14ac:dyDescent="0.25">
      <c r="A84" s="77"/>
      <c r="B84" s="77"/>
      <c r="C84" s="85"/>
      <c r="D84" s="5" t="s">
        <v>55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</row>
    <row r="85" spans="1:15" ht="25.5" x14ac:dyDescent="0.25">
      <c r="A85" s="77"/>
      <c r="B85" s="77"/>
      <c r="C85" s="85"/>
      <c r="D85" s="6" t="s">
        <v>56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</row>
    <row r="86" spans="1:15" ht="39.75" customHeight="1" x14ac:dyDescent="0.25">
      <c r="A86" s="76">
        <v>14</v>
      </c>
      <c r="B86" s="76" t="s">
        <v>10</v>
      </c>
      <c r="C86" s="86" t="s">
        <v>53</v>
      </c>
      <c r="D86" s="87"/>
      <c r="E86" s="21">
        <f t="shared" ref="E86:M86" si="20">SUM(E87:E91)</f>
        <v>0</v>
      </c>
      <c r="F86" s="21">
        <f t="shared" si="20"/>
        <v>0</v>
      </c>
      <c r="G86" s="21">
        <f t="shared" si="20"/>
        <v>0</v>
      </c>
      <c r="H86" s="21">
        <f t="shared" si="20"/>
        <v>0</v>
      </c>
      <c r="I86" s="21">
        <f t="shared" si="20"/>
        <v>0</v>
      </c>
      <c r="J86" s="21">
        <f t="shared" si="20"/>
        <v>0</v>
      </c>
      <c r="K86" s="21">
        <f t="shared" si="20"/>
        <v>0</v>
      </c>
      <c r="L86" s="21">
        <f t="shared" si="20"/>
        <v>0</v>
      </c>
      <c r="M86" s="21">
        <f t="shared" si="20"/>
        <v>0</v>
      </c>
      <c r="N86" s="21">
        <f t="shared" ref="N86:O86" si="21">SUM(N87:N91)</f>
        <v>0</v>
      </c>
      <c r="O86" s="21">
        <f t="shared" si="21"/>
        <v>0</v>
      </c>
    </row>
    <row r="87" spans="1:15" x14ac:dyDescent="0.25">
      <c r="A87" s="77"/>
      <c r="B87" s="77"/>
      <c r="C87" s="85" t="s">
        <v>63</v>
      </c>
      <c r="D87" s="5" t="s">
        <v>54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</row>
    <row r="88" spans="1:15" x14ac:dyDescent="0.25">
      <c r="A88" s="77"/>
      <c r="B88" s="77"/>
      <c r="C88" s="85"/>
      <c r="D88" s="5" t="s">
        <v>41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</row>
    <row r="89" spans="1:15" ht="12.75" customHeight="1" x14ac:dyDescent="0.25">
      <c r="A89" s="77"/>
      <c r="B89" s="77"/>
      <c r="C89" s="85"/>
      <c r="D89" s="5" t="s">
        <v>42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</row>
    <row r="90" spans="1:15" x14ac:dyDescent="0.25">
      <c r="A90" s="77"/>
      <c r="B90" s="77"/>
      <c r="C90" s="85"/>
      <c r="D90" s="5" t="s">
        <v>55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</row>
    <row r="91" spans="1:15" ht="25.5" x14ac:dyDescent="0.25">
      <c r="A91" s="77"/>
      <c r="B91" s="77"/>
      <c r="C91" s="85"/>
      <c r="D91" s="6" t="s">
        <v>56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</row>
    <row r="92" spans="1:15" ht="40.5" customHeight="1" x14ac:dyDescent="0.25">
      <c r="A92" s="76">
        <v>15</v>
      </c>
      <c r="B92" s="76" t="s">
        <v>15</v>
      </c>
      <c r="C92" s="86" t="s">
        <v>53</v>
      </c>
      <c r="D92" s="87"/>
      <c r="E92" s="21">
        <f t="shared" ref="E92:O92" si="22">SUM(E93:E97)</f>
        <v>0</v>
      </c>
      <c r="F92" s="21">
        <f t="shared" si="22"/>
        <v>0</v>
      </c>
      <c r="G92" s="21">
        <f t="shared" si="22"/>
        <v>0</v>
      </c>
      <c r="H92" s="21">
        <f t="shared" si="22"/>
        <v>0</v>
      </c>
      <c r="I92" s="21">
        <f t="shared" si="22"/>
        <v>0</v>
      </c>
      <c r="J92" s="21">
        <f t="shared" si="22"/>
        <v>0</v>
      </c>
      <c r="K92" s="21">
        <f t="shared" si="22"/>
        <v>0</v>
      </c>
      <c r="L92" s="21">
        <f t="shared" si="22"/>
        <v>0</v>
      </c>
      <c r="M92" s="21">
        <f t="shared" si="22"/>
        <v>0</v>
      </c>
      <c r="N92" s="21">
        <f t="shared" si="22"/>
        <v>0</v>
      </c>
      <c r="O92" s="21">
        <f t="shared" si="22"/>
        <v>0</v>
      </c>
    </row>
    <row r="93" spans="1:15" x14ac:dyDescent="0.25">
      <c r="A93" s="77"/>
      <c r="B93" s="77"/>
      <c r="C93" s="85" t="s">
        <v>63</v>
      </c>
      <c r="D93" s="5" t="s">
        <v>54</v>
      </c>
      <c r="E93" s="52">
        <v>0</v>
      </c>
      <c r="F93" s="52"/>
      <c r="G93" s="52"/>
      <c r="H93" s="52"/>
      <c r="I93" s="52"/>
      <c r="J93" s="52"/>
      <c r="K93" s="52"/>
      <c r="L93" s="52"/>
      <c r="M93" s="52"/>
      <c r="N93" s="52"/>
      <c r="O93" s="52"/>
    </row>
    <row r="94" spans="1:15" x14ac:dyDescent="0.25">
      <c r="A94" s="77"/>
      <c r="B94" s="77"/>
      <c r="C94" s="85"/>
      <c r="D94" s="5" t="s">
        <v>41</v>
      </c>
      <c r="E94" s="52">
        <v>0</v>
      </c>
      <c r="F94" s="52"/>
      <c r="G94" s="52"/>
      <c r="H94" s="52"/>
      <c r="I94" s="52"/>
      <c r="J94" s="52"/>
      <c r="K94" s="52"/>
      <c r="L94" s="52"/>
      <c r="M94" s="52"/>
      <c r="N94" s="52"/>
      <c r="O94" s="52"/>
    </row>
    <row r="95" spans="1:15" x14ac:dyDescent="0.25">
      <c r="A95" s="77"/>
      <c r="B95" s="77"/>
      <c r="C95" s="85"/>
      <c r="D95" s="5" t="s">
        <v>42</v>
      </c>
      <c r="E95" s="52">
        <v>0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</row>
    <row r="96" spans="1:15" x14ac:dyDescent="0.25">
      <c r="A96" s="77"/>
      <c r="B96" s="77"/>
      <c r="C96" s="85"/>
      <c r="D96" s="5" t="s">
        <v>55</v>
      </c>
      <c r="E96" s="52">
        <v>0</v>
      </c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1:15" ht="25.5" x14ac:dyDescent="0.25">
      <c r="A97" s="77"/>
      <c r="B97" s="77"/>
      <c r="C97" s="85"/>
      <c r="D97" s="6" t="s">
        <v>56</v>
      </c>
      <c r="E97" s="52">
        <v>0</v>
      </c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ht="39.75" customHeight="1" x14ac:dyDescent="0.25">
      <c r="A98" s="76">
        <v>16</v>
      </c>
      <c r="B98" s="76" t="s">
        <v>13</v>
      </c>
      <c r="C98" s="86" t="s">
        <v>53</v>
      </c>
      <c r="D98" s="87"/>
      <c r="E98" s="21">
        <f t="shared" ref="E98:M98" si="23">SUM(E99:E103)</f>
        <v>0</v>
      </c>
      <c r="F98" s="21">
        <f t="shared" si="23"/>
        <v>0</v>
      </c>
      <c r="G98" s="21">
        <f t="shared" si="23"/>
        <v>0</v>
      </c>
      <c r="H98" s="21">
        <f t="shared" si="23"/>
        <v>0</v>
      </c>
      <c r="I98" s="21">
        <f t="shared" si="23"/>
        <v>0</v>
      </c>
      <c r="J98" s="21">
        <f t="shared" si="23"/>
        <v>0</v>
      </c>
      <c r="K98" s="21">
        <f t="shared" si="23"/>
        <v>0</v>
      </c>
      <c r="L98" s="21">
        <f t="shared" si="23"/>
        <v>0</v>
      </c>
      <c r="M98" s="21">
        <f t="shared" si="23"/>
        <v>0</v>
      </c>
      <c r="N98" s="21">
        <f t="shared" ref="N98:O98" si="24">SUM(N99:N103)</f>
        <v>0</v>
      </c>
      <c r="O98" s="21">
        <f t="shared" si="24"/>
        <v>0</v>
      </c>
    </row>
    <row r="99" spans="1:15" x14ac:dyDescent="0.25">
      <c r="A99" s="77"/>
      <c r="B99" s="77"/>
      <c r="C99" s="85" t="s">
        <v>63</v>
      </c>
      <c r="D99" s="5" t="s">
        <v>54</v>
      </c>
      <c r="E99" s="52">
        <v>0</v>
      </c>
      <c r="F99" s="52"/>
      <c r="G99" s="52"/>
      <c r="H99" s="52"/>
      <c r="I99" s="52"/>
      <c r="J99" s="52"/>
      <c r="K99" s="52"/>
      <c r="L99" s="52"/>
      <c r="M99" s="52"/>
      <c r="N99" s="52"/>
      <c r="O99" s="52"/>
    </row>
    <row r="100" spans="1:15" x14ac:dyDescent="0.25">
      <c r="A100" s="77"/>
      <c r="B100" s="77"/>
      <c r="C100" s="85"/>
      <c r="D100" s="5" t="s">
        <v>41</v>
      </c>
      <c r="E100" s="52">
        <v>0</v>
      </c>
      <c r="F100" s="52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1:15" x14ac:dyDescent="0.25">
      <c r="A101" s="77"/>
      <c r="B101" s="77"/>
      <c r="C101" s="85"/>
      <c r="D101" s="5" t="s">
        <v>42</v>
      </c>
      <c r="E101" s="52">
        <v>0</v>
      </c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1:15" x14ac:dyDescent="0.25">
      <c r="A102" s="77"/>
      <c r="B102" s="77"/>
      <c r="C102" s="85"/>
      <c r="D102" s="5" t="s">
        <v>55</v>
      </c>
      <c r="E102" s="52">
        <v>0</v>
      </c>
      <c r="F102" s="52"/>
      <c r="G102" s="52"/>
      <c r="H102" s="52"/>
      <c r="I102" s="52"/>
      <c r="J102" s="52"/>
      <c r="K102" s="52"/>
      <c r="L102" s="52"/>
      <c r="M102" s="52"/>
      <c r="N102" s="52"/>
      <c r="O102" s="52"/>
    </row>
    <row r="103" spans="1:15" ht="25.5" x14ac:dyDescent="0.25">
      <c r="A103" s="77"/>
      <c r="B103" s="77"/>
      <c r="C103" s="85"/>
      <c r="D103" s="6" t="s">
        <v>56</v>
      </c>
      <c r="E103" s="52">
        <v>0</v>
      </c>
      <c r="F103" s="52"/>
      <c r="G103" s="52"/>
      <c r="H103" s="52"/>
      <c r="I103" s="52"/>
      <c r="J103" s="52"/>
      <c r="K103" s="52"/>
      <c r="L103" s="52"/>
      <c r="M103" s="52"/>
      <c r="N103" s="52"/>
      <c r="O103" s="52"/>
    </row>
    <row r="104" spans="1:15" ht="40.5" customHeight="1" x14ac:dyDescent="0.25">
      <c r="A104" s="76">
        <v>17</v>
      </c>
      <c r="B104" s="76" t="s">
        <v>52</v>
      </c>
      <c r="C104" s="86" t="s">
        <v>53</v>
      </c>
      <c r="D104" s="87"/>
      <c r="E104" s="21">
        <f t="shared" ref="E104:M104" si="25">SUM(E105:E109)</f>
        <v>0</v>
      </c>
      <c r="F104" s="21">
        <f t="shared" si="25"/>
        <v>0</v>
      </c>
      <c r="G104" s="21">
        <f t="shared" si="25"/>
        <v>0</v>
      </c>
      <c r="H104" s="21">
        <f t="shared" si="25"/>
        <v>0</v>
      </c>
      <c r="I104" s="21">
        <f t="shared" si="25"/>
        <v>0</v>
      </c>
      <c r="J104" s="21">
        <f t="shared" si="25"/>
        <v>0</v>
      </c>
      <c r="K104" s="21">
        <f t="shared" si="25"/>
        <v>0</v>
      </c>
      <c r="L104" s="21">
        <f t="shared" si="25"/>
        <v>0</v>
      </c>
      <c r="M104" s="21">
        <f t="shared" si="25"/>
        <v>0</v>
      </c>
      <c r="N104" s="21">
        <f t="shared" ref="N104:O104" si="26">SUM(N105:N109)</f>
        <v>0</v>
      </c>
      <c r="O104" s="21">
        <f t="shared" si="26"/>
        <v>0</v>
      </c>
    </row>
    <row r="105" spans="1:15" x14ac:dyDescent="0.25">
      <c r="A105" s="77"/>
      <c r="B105" s="77"/>
      <c r="C105" s="85" t="s">
        <v>63</v>
      </c>
      <c r="D105" s="5" t="s">
        <v>54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</row>
    <row r="106" spans="1:15" x14ac:dyDescent="0.25">
      <c r="A106" s="77"/>
      <c r="B106" s="77"/>
      <c r="C106" s="85"/>
      <c r="D106" s="5" t="s">
        <v>41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</row>
    <row r="107" spans="1:15" x14ac:dyDescent="0.25">
      <c r="A107" s="77"/>
      <c r="B107" s="77"/>
      <c r="C107" s="85"/>
      <c r="D107" s="5" t="s">
        <v>42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</row>
    <row r="108" spans="1:15" x14ac:dyDescent="0.25">
      <c r="A108" s="77"/>
      <c r="B108" s="77"/>
      <c r="C108" s="85"/>
      <c r="D108" s="5" t="s">
        <v>55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</row>
    <row r="109" spans="1:15" ht="25.5" x14ac:dyDescent="0.25">
      <c r="A109" s="77"/>
      <c r="B109" s="77"/>
      <c r="C109" s="85"/>
      <c r="D109" s="6" t="s">
        <v>56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</row>
    <row r="110" spans="1:15" ht="15" customHeight="1" x14ac:dyDescent="0.25">
      <c r="A110" s="81" t="s">
        <v>0</v>
      </c>
      <c r="B110" s="81" t="s">
        <v>16</v>
      </c>
      <c r="C110" s="88" t="s">
        <v>17</v>
      </c>
      <c r="D110" s="79"/>
      <c r="E110" s="74"/>
      <c r="F110" s="74"/>
      <c r="G110" s="74"/>
      <c r="H110" s="74"/>
      <c r="I110" s="74"/>
      <c r="J110" s="74"/>
      <c r="K110" s="74"/>
      <c r="L110" s="74"/>
      <c r="M110" s="74"/>
      <c r="N110" s="75"/>
      <c r="O110" s="51">
        <v>0</v>
      </c>
    </row>
    <row r="111" spans="1:15" ht="37.5" x14ac:dyDescent="0.25">
      <c r="A111" s="81"/>
      <c r="B111" s="81"/>
      <c r="C111" s="89"/>
      <c r="D111" s="80"/>
      <c r="E111" s="11" t="s">
        <v>21</v>
      </c>
      <c r="F111" s="11" t="s">
        <v>64</v>
      </c>
      <c r="G111" s="10" t="s">
        <v>65</v>
      </c>
      <c r="H111" s="10" t="s">
        <v>66</v>
      </c>
      <c r="I111" s="10" t="s">
        <v>67</v>
      </c>
      <c r="J111" s="10" t="s">
        <v>69</v>
      </c>
      <c r="K111" s="10" t="s">
        <v>71</v>
      </c>
      <c r="L111" s="10" t="s">
        <v>73</v>
      </c>
      <c r="M111" s="10" t="s">
        <v>74</v>
      </c>
      <c r="N111" s="11" t="s">
        <v>75</v>
      </c>
      <c r="O111" s="10" t="s">
        <v>76</v>
      </c>
    </row>
    <row r="112" spans="1:15" ht="37.5" customHeight="1" x14ac:dyDescent="0.25">
      <c r="A112" s="76">
        <v>18</v>
      </c>
      <c r="B112" s="76" t="s">
        <v>57</v>
      </c>
      <c r="C112" s="86" t="s">
        <v>53</v>
      </c>
      <c r="D112" s="87"/>
      <c r="E112" s="21">
        <f t="shared" ref="E112:M112" si="27">SUM(E113:E117)</f>
        <v>0</v>
      </c>
      <c r="F112" s="21">
        <f t="shared" si="27"/>
        <v>0</v>
      </c>
      <c r="G112" s="21">
        <f t="shared" si="27"/>
        <v>0</v>
      </c>
      <c r="H112" s="21">
        <f t="shared" si="27"/>
        <v>0</v>
      </c>
      <c r="I112" s="21">
        <f t="shared" si="27"/>
        <v>0</v>
      </c>
      <c r="J112" s="21">
        <f t="shared" si="27"/>
        <v>0</v>
      </c>
      <c r="K112" s="21">
        <f t="shared" si="27"/>
        <v>0</v>
      </c>
      <c r="L112" s="21">
        <f t="shared" si="27"/>
        <v>0</v>
      </c>
      <c r="M112" s="21">
        <f t="shared" si="27"/>
        <v>0</v>
      </c>
      <c r="N112" s="21">
        <f t="shared" ref="N112:O112" si="28">SUM(N113:N117)</f>
        <v>0</v>
      </c>
      <c r="O112" s="21">
        <f t="shared" si="28"/>
        <v>0</v>
      </c>
    </row>
    <row r="113" spans="1:15" x14ac:dyDescent="0.25">
      <c r="A113" s="77"/>
      <c r="B113" s="77"/>
      <c r="C113" s="85" t="s">
        <v>63</v>
      </c>
      <c r="D113" s="5" t="s">
        <v>54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</row>
    <row r="114" spans="1:15" x14ac:dyDescent="0.25">
      <c r="A114" s="77"/>
      <c r="B114" s="77"/>
      <c r="C114" s="85"/>
      <c r="D114" s="5" t="s">
        <v>41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</row>
    <row r="115" spans="1:15" x14ac:dyDescent="0.25">
      <c r="A115" s="77"/>
      <c r="B115" s="77"/>
      <c r="C115" s="85"/>
      <c r="D115" s="5" t="s">
        <v>42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</row>
    <row r="116" spans="1:15" x14ac:dyDescent="0.25">
      <c r="A116" s="77"/>
      <c r="B116" s="77"/>
      <c r="C116" s="85"/>
      <c r="D116" s="5" t="s">
        <v>55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</row>
    <row r="117" spans="1:15" ht="25.5" x14ac:dyDescent="0.25">
      <c r="A117" s="77"/>
      <c r="B117" s="77"/>
      <c r="C117" s="85"/>
      <c r="D117" s="6" t="s">
        <v>56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</row>
    <row r="118" spans="1:15" ht="33.75" customHeight="1" x14ac:dyDescent="0.25">
      <c r="A118" s="76">
        <v>19</v>
      </c>
      <c r="B118" s="76" t="s">
        <v>58</v>
      </c>
      <c r="C118" s="83" t="s">
        <v>53</v>
      </c>
      <c r="D118" s="84"/>
      <c r="E118" s="21">
        <f t="shared" ref="E118:M118" si="29">SUM(E119:E123)</f>
        <v>40</v>
      </c>
      <c r="F118" s="21">
        <f t="shared" si="29"/>
        <v>0</v>
      </c>
      <c r="G118" s="21">
        <f t="shared" si="29"/>
        <v>0</v>
      </c>
      <c r="H118" s="21">
        <f t="shared" si="29"/>
        <v>0</v>
      </c>
      <c r="I118" s="21">
        <f t="shared" si="29"/>
        <v>0</v>
      </c>
      <c r="J118" s="21">
        <f t="shared" si="29"/>
        <v>0</v>
      </c>
      <c r="K118" s="21">
        <f t="shared" si="29"/>
        <v>0</v>
      </c>
      <c r="L118" s="21">
        <f t="shared" si="29"/>
        <v>0</v>
      </c>
      <c r="M118" s="21">
        <f t="shared" si="29"/>
        <v>0</v>
      </c>
      <c r="N118" s="21">
        <f t="shared" ref="N118:O118" si="30">SUM(N119:N123)</f>
        <v>0</v>
      </c>
      <c r="O118" s="21">
        <f t="shared" si="30"/>
        <v>0</v>
      </c>
    </row>
    <row r="119" spans="1:15" x14ac:dyDescent="0.25">
      <c r="A119" s="77"/>
      <c r="B119" s="77"/>
      <c r="C119" s="85" t="s">
        <v>63</v>
      </c>
      <c r="D119" s="5" t="s">
        <v>54</v>
      </c>
      <c r="E119" s="52">
        <v>6</v>
      </c>
      <c r="F119" s="52"/>
      <c r="G119" s="52"/>
      <c r="H119" s="52"/>
      <c r="I119" s="52"/>
      <c r="J119" s="52"/>
      <c r="K119" s="52"/>
      <c r="L119" s="52"/>
      <c r="M119" s="52"/>
      <c r="N119" s="52"/>
      <c r="O119" s="52"/>
    </row>
    <row r="120" spans="1:15" x14ac:dyDescent="0.25">
      <c r="A120" s="77"/>
      <c r="B120" s="77"/>
      <c r="C120" s="85"/>
      <c r="D120" s="5" t="s">
        <v>41</v>
      </c>
      <c r="E120" s="52">
        <v>5</v>
      </c>
      <c r="F120" s="52"/>
      <c r="G120" s="52"/>
      <c r="H120" s="52"/>
      <c r="I120" s="52"/>
      <c r="J120" s="52"/>
      <c r="K120" s="52"/>
      <c r="L120" s="52"/>
      <c r="M120" s="52"/>
      <c r="N120" s="52"/>
      <c r="O120" s="52"/>
    </row>
    <row r="121" spans="1:15" x14ac:dyDescent="0.25">
      <c r="A121" s="77"/>
      <c r="B121" s="77"/>
      <c r="C121" s="85"/>
      <c r="D121" s="5" t="s">
        <v>42</v>
      </c>
      <c r="E121" s="52">
        <v>8</v>
      </c>
      <c r="F121" s="52"/>
      <c r="G121" s="52"/>
      <c r="H121" s="52"/>
      <c r="I121" s="52"/>
      <c r="J121" s="52"/>
      <c r="K121" s="52"/>
      <c r="L121" s="52"/>
      <c r="M121" s="52"/>
      <c r="N121" s="52"/>
      <c r="O121" s="52"/>
    </row>
    <row r="122" spans="1:15" x14ac:dyDescent="0.25">
      <c r="A122" s="77"/>
      <c r="B122" s="77"/>
      <c r="C122" s="85"/>
      <c r="D122" s="5" t="s">
        <v>55</v>
      </c>
      <c r="E122" s="52">
        <v>21</v>
      </c>
      <c r="F122" s="52"/>
      <c r="G122" s="52"/>
      <c r="H122" s="52"/>
      <c r="I122" s="52"/>
      <c r="J122" s="52"/>
      <c r="K122" s="52"/>
      <c r="L122" s="52"/>
      <c r="M122" s="52"/>
      <c r="N122" s="52"/>
      <c r="O122" s="52"/>
    </row>
    <row r="123" spans="1:15" ht="25.5" x14ac:dyDescent="0.25">
      <c r="A123" s="78"/>
      <c r="B123" s="78"/>
      <c r="C123" s="85"/>
      <c r="D123" s="6" t="s">
        <v>56</v>
      </c>
      <c r="E123" s="52">
        <v>0</v>
      </c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15" x14ac:dyDescent="0.25">
      <c r="A124" s="70"/>
      <c r="B124" s="70" t="s">
        <v>78</v>
      </c>
      <c r="C124" s="83" t="s">
        <v>53</v>
      </c>
      <c r="D124" s="84"/>
      <c r="E124" s="21">
        <f t="shared" ref="E124:O124" si="31">SUM(E125:E129)</f>
        <v>13.578947368421053</v>
      </c>
      <c r="F124" s="21">
        <f t="shared" si="31"/>
        <v>0</v>
      </c>
      <c r="G124" s="21">
        <f t="shared" si="31"/>
        <v>0</v>
      </c>
      <c r="H124" s="21">
        <f t="shared" si="31"/>
        <v>0</v>
      </c>
      <c r="I124" s="21">
        <f t="shared" si="31"/>
        <v>0</v>
      </c>
      <c r="J124" s="21">
        <f t="shared" si="31"/>
        <v>0</v>
      </c>
      <c r="K124" s="21">
        <f t="shared" si="31"/>
        <v>0</v>
      </c>
      <c r="L124" s="21">
        <f t="shared" si="31"/>
        <v>0</v>
      </c>
      <c r="M124" s="21">
        <f t="shared" si="31"/>
        <v>0</v>
      </c>
      <c r="N124" s="21">
        <f t="shared" si="31"/>
        <v>0</v>
      </c>
      <c r="O124" s="21">
        <f t="shared" si="31"/>
        <v>0</v>
      </c>
    </row>
    <row r="125" spans="1:15" x14ac:dyDescent="0.25">
      <c r="A125" s="71"/>
      <c r="B125" s="71"/>
      <c r="C125" s="85" t="s">
        <v>63</v>
      </c>
      <c r="D125" s="5" t="s">
        <v>54</v>
      </c>
      <c r="E125" s="52">
        <f t="shared" ref="E125:O125" si="32">AVERAGE(E5,E11,E17,E23,E29,E37,E43,E49,E55,E61,E67,E75,E81,E87,E93,E99,E105,E113,E119)</f>
        <v>1.8421052631578947</v>
      </c>
      <c r="F125" s="52">
        <f t="shared" si="32"/>
        <v>0</v>
      </c>
      <c r="G125" s="52">
        <f t="shared" si="32"/>
        <v>0</v>
      </c>
      <c r="H125" s="52">
        <f t="shared" si="32"/>
        <v>0</v>
      </c>
      <c r="I125" s="52">
        <f t="shared" si="32"/>
        <v>0</v>
      </c>
      <c r="J125" s="52">
        <f t="shared" si="32"/>
        <v>0</v>
      </c>
      <c r="K125" s="52">
        <f t="shared" si="32"/>
        <v>0</v>
      </c>
      <c r="L125" s="52">
        <f t="shared" si="32"/>
        <v>0</v>
      </c>
      <c r="M125" s="52">
        <f t="shared" si="32"/>
        <v>0</v>
      </c>
      <c r="N125" s="52">
        <f t="shared" si="32"/>
        <v>0</v>
      </c>
      <c r="O125" s="52">
        <f t="shared" si="32"/>
        <v>0</v>
      </c>
    </row>
    <row r="126" spans="1:15" x14ac:dyDescent="0.25">
      <c r="A126" s="71"/>
      <c r="B126" s="71"/>
      <c r="C126" s="85"/>
      <c r="D126" s="5" t="s">
        <v>41</v>
      </c>
      <c r="E126" s="52">
        <f t="shared" ref="E126:O126" si="33">AVERAGE(E6,E12,E18,E24,E30,E38,E44,E50,E56,E62,E68,E76,E82,E88,E94,E100,E106,E114,E120)</f>
        <v>3.6315789473684212</v>
      </c>
      <c r="F126" s="52">
        <f t="shared" si="33"/>
        <v>0</v>
      </c>
      <c r="G126" s="52">
        <f t="shared" si="33"/>
        <v>0</v>
      </c>
      <c r="H126" s="52">
        <f t="shared" si="33"/>
        <v>0</v>
      </c>
      <c r="I126" s="52">
        <f t="shared" si="33"/>
        <v>0</v>
      </c>
      <c r="J126" s="52">
        <f t="shared" si="33"/>
        <v>0</v>
      </c>
      <c r="K126" s="52">
        <f t="shared" si="33"/>
        <v>0</v>
      </c>
      <c r="L126" s="52">
        <f t="shared" si="33"/>
        <v>0</v>
      </c>
      <c r="M126" s="52">
        <f t="shared" si="33"/>
        <v>0</v>
      </c>
      <c r="N126" s="52">
        <f t="shared" si="33"/>
        <v>0</v>
      </c>
      <c r="O126" s="52">
        <f t="shared" si="33"/>
        <v>0</v>
      </c>
    </row>
    <row r="127" spans="1:15" x14ac:dyDescent="0.25">
      <c r="A127" s="71"/>
      <c r="B127" s="71"/>
      <c r="C127" s="85"/>
      <c r="D127" s="5" t="s">
        <v>42</v>
      </c>
      <c r="E127" s="52">
        <f t="shared" ref="E127:O127" si="34">AVERAGE(E7,E13,E19,E25,E31,E39,E45,E51,E57,E63,E69,E77,E83,E89,E95,E101,E107,E115,E121)</f>
        <v>5.5263157894736841</v>
      </c>
      <c r="F127" s="52">
        <f t="shared" si="34"/>
        <v>0</v>
      </c>
      <c r="G127" s="52">
        <f t="shared" si="34"/>
        <v>0</v>
      </c>
      <c r="H127" s="52">
        <f t="shared" si="34"/>
        <v>0</v>
      </c>
      <c r="I127" s="52">
        <f t="shared" si="34"/>
        <v>0</v>
      </c>
      <c r="J127" s="52">
        <f t="shared" si="34"/>
        <v>0</v>
      </c>
      <c r="K127" s="52">
        <f t="shared" si="34"/>
        <v>0</v>
      </c>
      <c r="L127" s="52">
        <f t="shared" si="34"/>
        <v>0</v>
      </c>
      <c r="M127" s="52">
        <f t="shared" si="34"/>
        <v>0</v>
      </c>
      <c r="N127" s="52">
        <f t="shared" si="34"/>
        <v>0</v>
      </c>
      <c r="O127" s="52">
        <f t="shared" si="34"/>
        <v>0</v>
      </c>
    </row>
    <row r="128" spans="1:15" x14ac:dyDescent="0.25">
      <c r="A128" s="71"/>
      <c r="B128" s="71"/>
      <c r="C128" s="85"/>
      <c r="D128" s="5" t="s">
        <v>55</v>
      </c>
      <c r="E128" s="52">
        <f t="shared" ref="E128:O128" si="35">AVERAGE(E8,E14,E20,E26,E32,E40,E46,E52,E58,E64,E70,E78,E84,E90,E96,E102,E108,E116,E122)</f>
        <v>2.5789473684210527</v>
      </c>
      <c r="F128" s="52">
        <f t="shared" si="35"/>
        <v>0</v>
      </c>
      <c r="G128" s="52">
        <f t="shared" si="35"/>
        <v>0</v>
      </c>
      <c r="H128" s="52">
        <f t="shared" si="35"/>
        <v>0</v>
      </c>
      <c r="I128" s="52">
        <f t="shared" si="35"/>
        <v>0</v>
      </c>
      <c r="J128" s="52">
        <f t="shared" si="35"/>
        <v>0</v>
      </c>
      <c r="K128" s="52">
        <f t="shared" si="35"/>
        <v>0</v>
      </c>
      <c r="L128" s="52">
        <f t="shared" si="35"/>
        <v>0</v>
      </c>
      <c r="M128" s="52">
        <f t="shared" si="35"/>
        <v>0</v>
      </c>
      <c r="N128" s="52">
        <f t="shared" si="35"/>
        <v>0</v>
      </c>
      <c r="O128" s="52">
        <f t="shared" si="35"/>
        <v>0</v>
      </c>
    </row>
    <row r="129" spans="1:15" ht="25.5" x14ac:dyDescent="0.25">
      <c r="A129" s="72"/>
      <c r="B129" s="72"/>
      <c r="C129" s="85"/>
      <c r="D129" s="26" t="s">
        <v>56</v>
      </c>
      <c r="E129" s="52">
        <f t="shared" ref="E129:O129" si="36">AVERAGE(E9,E15,E21,E27,E33,E41,E47,E53,E59,E65,E71,E79,E85,E91,E97,E103,E109,E117,E123)</f>
        <v>0</v>
      </c>
      <c r="F129" s="52">
        <f t="shared" si="36"/>
        <v>0</v>
      </c>
      <c r="G129" s="52">
        <f t="shared" si="36"/>
        <v>0</v>
      </c>
      <c r="H129" s="52">
        <f t="shared" si="36"/>
        <v>0</v>
      </c>
      <c r="I129" s="52">
        <f t="shared" si="36"/>
        <v>0</v>
      </c>
      <c r="J129" s="52">
        <f t="shared" si="36"/>
        <v>0</v>
      </c>
      <c r="K129" s="52">
        <f t="shared" si="36"/>
        <v>0</v>
      </c>
      <c r="L129" s="52">
        <f t="shared" si="36"/>
        <v>0</v>
      </c>
      <c r="M129" s="52">
        <f t="shared" si="36"/>
        <v>0</v>
      </c>
      <c r="N129" s="52">
        <f t="shared" si="36"/>
        <v>0</v>
      </c>
      <c r="O129" s="52">
        <f t="shared" si="36"/>
        <v>0</v>
      </c>
    </row>
    <row r="130" spans="1:15" x14ac:dyDescent="0.25">
      <c r="B130" s="69" t="s">
        <v>79</v>
      </c>
      <c r="C130" s="69"/>
      <c r="D130" s="69"/>
      <c r="E130" s="52">
        <f t="shared" ref="E130:G130" si="37">(E127+E128+E129)/E124*100</f>
        <v>59.689922480620147</v>
      </c>
      <c r="F130" s="52" t="e">
        <f t="shared" si="37"/>
        <v>#DIV/0!</v>
      </c>
      <c r="G130" s="52" t="e">
        <f t="shared" si="37"/>
        <v>#DIV/0!</v>
      </c>
      <c r="H130" s="52" t="e">
        <f>(H127+H128+H129)/H124*100</f>
        <v>#DIV/0!</v>
      </c>
      <c r="I130" s="52" t="e">
        <f t="shared" ref="I130:J130" si="38">(I127+I128+I129)/I124*100</f>
        <v>#DIV/0!</v>
      </c>
      <c r="J130" s="52" t="e">
        <f t="shared" si="38"/>
        <v>#DIV/0!</v>
      </c>
      <c r="K130" s="52" t="e">
        <f>(K127+K128+K129)/K124*100</f>
        <v>#DIV/0!</v>
      </c>
      <c r="L130" s="52" t="e">
        <f t="shared" ref="L130:N130" si="39">(L127+L128+L129)/L124*100</f>
        <v>#DIV/0!</v>
      </c>
      <c r="M130" s="52" t="e">
        <f t="shared" si="39"/>
        <v>#DIV/0!</v>
      </c>
      <c r="N130" s="52" t="e">
        <f t="shared" si="39"/>
        <v>#DIV/0!</v>
      </c>
      <c r="O130" s="52" t="e">
        <f>(O127+O128+O129)/O124*100</f>
        <v>#DIV/0!</v>
      </c>
    </row>
    <row r="131" spans="1:15" x14ac:dyDescent="0.25">
      <c r="O131" s="28">
        <f>AVERAGE(E130:E130)</f>
        <v>59.689922480620147</v>
      </c>
    </row>
  </sheetData>
  <mergeCells count="98">
    <mergeCell ref="E2:O2"/>
    <mergeCell ref="E34:O34"/>
    <mergeCell ref="E72:N72"/>
    <mergeCell ref="E110:N110"/>
    <mergeCell ref="A2:A3"/>
    <mergeCell ref="B2:B3"/>
    <mergeCell ref="C2:D3"/>
    <mergeCell ref="A36:A41"/>
    <mergeCell ref="B36:B41"/>
    <mergeCell ref="A34:A35"/>
    <mergeCell ref="B34:B35"/>
    <mergeCell ref="C36:D36"/>
    <mergeCell ref="C37:C41"/>
    <mergeCell ref="A4:A9"/>
    <mergeCell ref="B4:B9"/>
    <mergeCell ref="A10:A15"/>
    <mergeCell ref="B10:B15"/>
    <mergeCell ref="C5:C9"/>
    <mergeCell ref="C4:D4"/>
    <mergeCell ref="C10:D10"/>
    <mergeCell ref="C11:C15"/>
    <mergeCell ref="A16:A21"/>
    <mergeCell ref="B16:B21"/>
    <mergeCell ref="A22:A27"/>
    <mergeCell ref="B22:B27"/>
    <mergeCell ref="A28:A33"/>
    <mergeCell ref="C16:D16"/>
    <mergeCell ref="C17:C21"/>
    <mergeCell ref="C22:D22"/>
    <mergeCell ref="C28:D28"/>
    <mergeCell ref="C29:C33"/>
    <mergeCell ref="A48:A53"/>
    <mergeCell ref="B48:B53"/>
    <mergeCell ref="A54:A59"/>
    <mergeCell ref="B54:B59"/>
    <mergeCell ref="C34:D35"/>
    <mergeCell ref="C42:D42"/>
    <mergeCell ref="C43:C47"/>
    <mergeCell ref="C48:D48"/>
    <mergeCell ref="C49:C53"/>
    <mergeCell ref="C55:C59"/>
    <mergeCell ref="C54:D54"/>
    <mergeCell ref="A42:A47"/>
    <mergeCell ref="B42:B47"/>
    <mergeCell ref="C23:C27"/>
    <mergeCell ref="B28:B33"/>
    <mergeCell ref="A112:A117"/>
    <mergeCell ref="B112:B117"/>
    <mergeCell ref="B80:B85"/>
    <mergeCell ref="C80:D80"/>
    <mergeCell ref="C81:C85"/>
    <mergeCell ref="A118:A123"/>
    <mergeCell ref="B118:B123"/>
    <mergeCell ref="C112:D112"/>
    <mergeCell ref="C113:C117"/>
    <mergeCell ref="C118:D118"/>
    <mergeCell ref="C119:C123"/>
    <mergeCell ref="A110:A111"/>
    <mergeCell ref="B110:B111"/>
    <mergeCell ref="C87:C91"/>
    <mergeCell ref="A86:A91"/>
    <mergeCell ref="C86:D86"/>
    <mergeCell ref="A80:A85"/>
    <mergeCell ref="C98:D98"/>
    <mergeCell ref="C99:C103"/>
    <mergeCell ref="C104:D104"/>
    <mergeCell ref="C105:C109"/>
    <mergeCell ref="C110:D111"/>
    <mergeCell ref="A60:A65"/>
    <mergeCell ref="B60:B65"/>
    <mergeCell ref="A66:A71"/>
    <mergeCell ref="B66:B71"/>
    <mergeCell ref="A72:A73"/>
    <mergeCell ref="B72:B73"/>
    <mergeCell ref="C61:C65"/>
    <mergeCell ref="C60:D60"/>
    <mergeCell ref="C66:D66"/>
    <mergeCell ref="C67:C71"/>
    <mergeCell ref="C72:D73"/>
    <mergeCell ref="A1:D1"/>
    <mergeCell ref="B130:D130"/>
    <mergeCell ref="A124:A129"/>
    <mergeCell ref="B124:B129"/>
    <mergeCell ref="C124:D124"/>
    <mergeCell ref="C125:C129"/>
    <mergeCell ref="C92:D92"/>
    <mergeCell ref="C93:C97"/>
    <mergeCell ref="A104:A109"/>
    <mergeCell ref="B104:B109"/>
    <mergeCell ref="B86:B91"/>
    <mergeCell ref="A92:A97"/>
    <mergeCell ref="B92:B97"/>
    <mergeCell ref="A98:A103"/>
    <mergeCell ref="B98:B103"/>
    <mergeCell ref="A74:A79"/>
    <mergeCell ref="B74:B79"/>
    <mergeCell ref="C74:D74"/>
    <mergeCell ref="C75:C79"/>
  </mergeCells>
  <pageMargins left="0.7" right="0.7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08FE-A568-4255-B03E-ED711D7D73D4}">
  <dimension ref="A2:T33"/>
  <sheetViews>
    <sheetView workbookViewId="0">
      <selection activeCell="W25" sqref="W25"/>
    </sheetView>
  </sheetViews>
  <sheetFormatPr defaultRowHeight="14.25" x14ac:dyDescent="0.25"/>
  <cols>
    <col min="1" max="1" width="3.5703125" style="100" customWidth="1"/>
    <col min="2" max="2" width="4.140625" style="100" customWidth="1"/>
    <col min="3" max="3" width="4.42578125" style="100" customWidth="1"/>
    <col min="4" max="4" width="12.85546875" style="100" customWidth="1"/>
    <col min="5" max="5" width="3.85546875" style="100" bestFit="1" customWidth="1"/>
    <col min="6" max="10" width="4.7109375" style="100" customWidth="1"/>
    <col min="11" max="11" width="5.7109375" style="100" customWidth="1"/>
    <col min="12" max="17" width="4.7109375" style="100" customWidth="1"/>
    <col min="18" max="18" width="8" style="100" customWidth="1"/>
    <col min="19" max="256" width="9.140625" style="100"/>
    <col min="257" max="257" width="3.5703125" style="100" customWidth="1"/>
    <col min="258" max="258" width="4.140625" style="100" customWidth="1"/>
    <col min="259" max="259" width="4.42578125" style="100" customWidth="1"/>
    <col min="260" max="260" width="12.85546875" style="100" customWidth="1"/>
    <col min="261" max="261" width="3.85546875" style="100" bestFit="1" customWidth="1"/>
    <col min="262" max="266" width="4.7109375" style="100" customWidth="1"/>
    <col min="267" max="267" width="5.7109375" style="100" customWidth="1"/>
    <col min="268" max="273" width="4.7109375" style="100" customWidth="1"/>
    <col min="274" max="274" width="8" style="100" customWidth="1"/>
    <col min="275" max="512" width="9.140625" style="100"/>
    <col min="513" max="513" width="3.5703125" style="100" customWidth="1"/>
    <col min="514" max="514" width="4.140625" style="100" customWidth="1"/>
    <col min="515" max="515" width="4.42578125" style="100" customWidth="1"/>
    <col min="516" max="516" width="12.85546875" style="100" customWidth="1"/>
    <col min="517" max="517" width="3.85546875" style="100" bestFit="1" customWidth="1"/>
    <col min="518" max="522" width="4.7109375" style="100" customWidth="1"/>
    <col min="523" max="523" width="5.7109375" style="100" customWidth="1"/>
    <col min="524" max="529" width="4.7109375" style="100" customWidth="1"/>
    <col min="530" max="530" width="8" style="100" customWidth="1"/>
    <col min="531" max="768" width="9.140625" style="100"/>
    <col min="769" max="769" width="3.5703125" style="100" customWidth="1"/>
    <col min="770" max="770" width="4.140625" style="100" customWidth="1"/>
    <col min="771" max="771" width="4.42578125" style="100" customWidth="1"/>
    <col min="772" max="772" width="12.85546875" style="100" customWidth="1"/>
    <col min="773" max="773" width="3.85546875" style="100" bestFit="1" customWidth="1"/>
    <col min="774" max="778" width="4.7109375" style="100" customWidth="1"/>
    <col min="779" max="779" width="5.7109375" style="100" customWidth="1"/>
    <col min="780" max="785" width="4.7109375" style="100" customWidth="1"/>
    <col min="786" max="786" width="8" style="100" customWidth="1"/>
    <col min="787" max="1024" width="9.140625" style="100"/>
    <col min="1025" max="1025" width="3.5703125" style="100" customWidth="1"/>
    <col min="1026" max="1026" width="4.140625" style="100" customWidth="1"/>
    <col min="1027" max="1027" width="4.42578125" style="100" customWidth="1"/>
    <col min="1028" max="1028" width="12.85546875" style="100" customWidth="1"/>
    <col min="1029" max="1029" width="3.85546875" style="100" bestFit="1" customWidth="1"/>
    <col min="1030" max="1034" width="4.7109375" style="100" customWidth="1"/>
    <col min="1035" max="1035" width="5.7109375" style="100" customWidth="1"/>
    <col min="1036" max="1041" width="4.7109375" style="100" customWidth="1"/>
    <col min="1042" max="1042" width="8" style="100" customWidth="1"/>
    <col min="1043" max="1280" width="9.140625" style="100"/>
    <col min="1281" max="1281" width="3.5703125" style="100" customWidth="1"/>
    <col min="1282" max="1282" width="4.140625" style="100" customWidth="1"/>
    <col min="1283" max="1283" width="4.42578125" style="100" customWidth="1"/>
    <col min="1284" max="1284" width="12.85546875" style="100" customWidth="1"/>
    <col min="1285" max="1285" width="3.85546875" style="100" bestFit="1" customWidth="1"/>
    <col min="1286" max="1290" width="4.7109375" style="100" customWidth="1"/>
    <col min="1291" max="1291" width="5.7109375" style="100" customWidth="1"/>
    <col min="1292" max="1297" width="4.7109375" style="100" customWidth="1"/>
    <col min="1298" max="1298" width="8" style="100" customWidth="1"/>
    <col min="1299" max="1536" width="9.140625" style="100"/>
    <col min="1537" max="1537" width="3.5703125" style="100" customWidth="1"/>
    <col min="1538" max="1538" width="4.140625" style="100" customWidth="1"/>
    <col min="1539" max="1539" width="4.42578125" style="100" customWidth="1"/>
    <col min="1540" max="1540" width="12.85546875" style="100" customWidth="1"/>
    <col min="1541" max="1541" width="3.85546875" style="100" bestFit="1" customWidth="1"/>
    <col min="1542" max="1546" width="4.7109375" style="100" customWidth="1"/>
    <col min="1547" max="1547" width="5.7109375" style="100" customWidth="1"/>
    <col min="1548" max="1553" width="4.7109375" style="100" customWidth="1"/>
    <col min="1554" max="1554" width="8" style="100" customWidth="1"/>
    <col min="1555" max="1792" width="9.140625" style="100"/>
    <col min="1793" max="1793" width="3.5703125" style="100" customWidth="1"/>
    <col min="1794" max="1794" width="4.140625" style="100" customWidth="1"/>
    <col min="1795" max="1795" width="4.42578125" style="100" customWidth="1"/>
    <col min="1796" max="1796" width="12.85546875" style="100" customWidth="1"/>
    <col min="1797" max="1797" width="3.85546875" style="100" bestFit="1" customWidth="1"/>
    <col min="1798" max="1802" width="4.7109375" style="100" customWidth="1"/>
    <col min="1803" max="1803" width="5.7109375" style="100" customWidth="1"/>
    <col min="1804" max="1809" width="4.7109375" style="100" customWidth="1"/>
    <col min="1810" max="1810" width="8" style="100" customWidth="1"/>
    <col min="1811" max="2048" width="9.140625" style="100"/>
    <col min="2049" max="2049" width="3.5703125" style="100" customWidth="1"/>
    <col min="2050" max="2050" width="4.140625" style="100" customWidth="1"/>
    <col min="2051" max="2051" width="4.42578125" style="100" customWidth="1"/>
    <col min="2052" max="2052" width="12.85546875" style="100" customWidth="1"/>
    <col min="2053" max="2053" width="3.85546875" style="100" bestFit="1" customWidth="1"/>
    <col min="2054" max="2058" width="4.7109375" style="100" customWidth="1"/>
    <col min="2059" max="2059" width="5.7109375" style="100" customWidth="1"/>
    <col min="2060" max="2065" width="4.7109375" style="100" customWidth="1"/>
    <col min="2066" max="2066" width="8" style="100" customWidth="1"/>
    <col min="2067" max="2304" width="9.140625" style="100"/>
    <col min="2305" max="2305" width="3.5703125" style="100" customWidth="1"/>
    <col min="2306" max="2306" width="4.140625" style="100" customWidth="1"/>
    <col min="2307" max="2307" width="4.42578125" style="100" customWidth="1"/>
    <col min="2308" max="2308" width="12.85546875" style="100" customWidth="1"/>
    <col min="2309" max="2309" width="3.85546875" style="100" bestFit="1" customWidth="1"/>
    <col min="2310" max="2314" width="4.7109375" style="100" customWidth="1"/>
    <col min="2315" max="2315" width="5.7109375" style="100" customWidth="1"/>
    <col min="2316" max="2321" width="4.7109375" style="100" customWidth="1"/>
    <col min="2322" max="2322" width="8" style="100" customWidth="1"/>
    <col min="2323" max="2560" width="9.140625" style="100"/>
    <col min="2561" max="2561" width="3.5703125" style="100" customWidth="1"/>
    <col min="2562" max="2562" width="4.140625" style="100" customWidth="1"/>
    <col min="2563" max="2563" width="4.42578125" style="100" customWidth="1"/>
    <col min="2564" max="2564" width="12.85546875" style="100" customWidth="1"/>
    <col min="2565" max="2565" width="3.85546875" style="100" bestFit="1" customWidth="1"/>
    <col min="2566" max="2570" width="4.7109375" style="100" customWidth="1"/>
    <col min="2571" max="2571" width="5.7109375" style="100" customWidth="1"/>
    <col min="2572" max="2577" width="4.7109375" style="100" customWidth="1"/>
    <col min="2578" max="2578" width="8" style="100" customWidth="1"/>
    <col min="2579" max="2816" width="9.140625" style="100"/>
    <col min="2817" max="2817" width="3.5703125" style="100" customWidth="1"/>
    <col min="2818" max="2818" width="4.140625" style="100" customWidth="1"/>
    <col min="2819" max="2819" width="4.42578125" style="100" customWidth="1"/>
    <col min="2820" max="2820" width="12.85546875" style="100" customWidth="1"/>
    <col min="2821" max="2821" width="3.85546875" style="100" bestFit="1" customWidth="1"/>
    <col min="2822" max="2826" width="4.7109375" style="100" customWidth="1"/>
    <col min="2827" max="2827" width="5.7109375" style="100" customWidth="1"/>
    <col min="2828" max="2833" width="4.7109375" style="100" customWidth="1"/>
    <col min="2834" max="2834" width="8" style="100" customWidth="1"/>
    <col min="2835" max="3072" width="9.140625" style="100"/>
    <col min="3073" max="3073" width="3.5703125" style="100" customWidth="1"/>
    <col min="3074" max="3074" width="4.140625" style="100" customWidth="1"/>
    <col min="3075" max="3075" width="4.42578125" style="100" customWidth="1"/>
    <col min="3076" max="3076" width="12.85546875" style="100" customWidth="1"/>
    <col min="3077" max="3077" width="3.85546875" style="100" bestFit="1" customWidth="1"/>
    <col min="3078" max="3082" width="4.7109375" style="100" customWidth="1"/>
    <col min="3083" max="3083" width="5.7109375" style="100" customWidth="1"/>
    <col min="3084" max="3089" width="4.7109375" style="100" customWidth="1"/>
    <col min="3090" max="3090" width="8" style="100" customWidth="1"/>
    <col min="3091" max="3328" width="9.140625" style="100"/>
    <col min="3329" max="3329" width="3.5703125" style="100" customWidth="1"/>
    <col min="3330" max="3330" width="4.140625" style="100" customWidth="1"/>
    <col min="3331" max="3331" width="4.42578125" style="100" customWidth="1"/>
    <col min="3332" max="3332" width="12.85546875" style="100" customWidth="1"/>
    <col min="3333" max="3333" width="3.85546875" style="100" bestFit="1" customWidth="1"/>
    <col min="3334" max="3338" width="4.7109375" style="100" customWidth="1"/>
    <col min="3339" max="3339" width="5.7109375" style="100" customWidth="1"/>
    <col min="3340" max="3345" width="4.7109375" style="100" customWidth="1"/>
    <col min="3346" max="3346" width="8" style="100" customWidth="1"/>
    <col min="3347" max="3584" width="9.140625" style="100"/>
    <col min="3585" max="3585" width="3.5703125" style="100" customWidth="1"/>
    <col min="3586" max="3586" width="4.140625" style="100" customWidth="1"/>
    <col min="3587" max="3587" width="4.42578125" style="100" customWidth="1"/>
    <col min="3588" max="3588" width="12.85546875" style="100" customWidth="1"/>
    <col min="3589" max="3589" width="3.85546875" style="100" bestFit="1" customWidth="1"/>
    <col min="3590" max="3594" width="4.7109375" style="100" customWidth="1"/>
    <col min="3595" max="3595" width="5.7109375" style="100" customWidth="1"/>
    <col min="3596" max="3601" width="4.7109375" style="100" customWidth="1"/>
    <col min="3602" max="3602" width="8" style="100" customWidth="1"/>
    <col min="3603" max="3840" width="9.140625" style="100"/>
    <col min="3841" max="3841" width="3.5703125" style="100" customWidth="1"/>
    <col min="3842" max="3842" width="4.140625" style="100" customWidth="1"/>
    <col min="3843" max="3843" width="4.42578125" style="100" customWidth="1"/>
    <col min="3844" max="3844" width="12.85546875" style="100" customWidth="1"/>
    <col min="3845" max="3845" width="3.85546875" style="100" bestFit="1" customWidth="1"/>
    <col min="3846" max="3850" width="4.7109375" style="100" customWidth="1"/>
    <col min="3851" max="3851" width="5.7109375" style="100" customWidth="1"/>
    <col min="3852" max="3857" width="4.7109375" style="100" customWidth="1"/>
    <col min="3858" max="3858" width="8" style="100" customWidth="1"/>
    <col min="3859" max="4096" width="9.140625" style="100"/>
    <col min="4097" max="4097" width="3.5703125" style="100" customWidth="1"/>
    <col min="4098" max="4098" width="4.140625" style="100" customWidth="1"/>
    <col min="4099" max="4099" width="4.42578125" style="100" customWidth="1"/>
    <col min="4100" max="4100" width="12.85546875" style="100" customWidth="1"/>
    <col min="4101" max="4101" width="3.85546875" style="100" bestFit="1" customWidth="1"/>
    <col min="4102" max="4106" width="4.7109375" style="100" customWidth="1"/>
    <col min="4107" max="4107" width="5.7109375" style="100" customWidth="1"/>
    <col min="4108" max="4113" width="4.7109375" style="100" customWidth="1"/>
    <col min="4114" max="4114" width="8" style="100" customWidth="1"/>
    <col min="4115" max="4352" width="9.140625" style="100"/>
    <col min="4353" max="4353" width="3.5703125" style="100" customWidth="1"/>
    <col min="4354" max="4354" width="4.140625" style="100" customWidth="1"/>
    <col min="4355" max="4355" width="4.42578125" style="100" customWidth="1"/>
    <col min="4356" max="4356" width="12.85546875" style="100" customWidth="1"/>
    <col min="4357" max="4357" width="3.85546875" style="100" bestFit="1" customWidth="1"/>
    <col min="4358" max="4362" width="4.7109375" style="100" customWidth="1"/>
    <col min="4363" max="4363" width="5.7109375" style="100" customWidth="1"/>
    <col min="4364" max="4369" width="4.7109375" style="100" customWidth="1"/>
    <col min="4370" max="4370" width="8" style="100" customWidth="1"/>
    <col min="4371" max="4608" width="9.140625" style="100"/>
    <col min="4609" max="4609" width="3.5703125" style="100" customWidth="1"/>
    <col min="4610" max="4610" width="4.140625" style="100" customWidth="1"/>
    <col min="4611" max="4611" width="4.42578125" style="100" customWidth="1"/>
    <col min="4612" max="4612" width="12.85546875" style="100" customWidth="1"/>
    <col min="4613" max="4613" width="3.85546875" style="100" bestFit="1" customWidth="1"/>
    <col min="4614" max="4618" width="4.7109375" style="100" customWidth="1"/>
    <col min="4619" max="4619" width="5.7109375" style="100" customWidth="1"/>
    <col min="4620" max="4625" width="4.7109375" style="100" customWidth="1"/>
    <col min="4626" max="4626" width="8" style="100" customWidth="1"/>
    <col min="4627" max="4864" width="9.140625" style="100"/>
    <col min="4865" max="4865" width="3.5703125" style="100" customWidth="1"/>
    <col min="4866" max="4866" width="4.140625" style="100" customWidth="1"/>
    <col min="4867" max="4867" width="4.42578125" style="100" customWidth="1"/>
    <col min="4868" max="4868" width="12.85546875" style="100" customWidth="1"/>
    <col min="4869" max="4869" width="3.85546875" style="100" bestFit="1" customWidth="1"/>
    <col min="4870" max="4874" width="4.7109375" style="100" customWidth="1"/>
    <col min="4875" max="4875" width="5.7109375" style="100" customWidth="1"/>
    <col min="4876" max="4881" width="4.7109375" style="100" customWidth="1"/>
    <col min="4882" max="4882" width="8" style="100" customWidth="1"/>
    <col min="4883" max="5120" width="9.140625" style="100"/>
    <col min="5121" max="5121" width="3.5703125" style="100" customWidth="1"/>
    <col min="5122" max="5122" width="4.140625" style="100" customWidth="1"/>
    <col min="5123" max="5123" width="4.42578125" style="100" customWidth="1"/>
    <col min="5124" max="5124" width="12.85546875" style="100" customWidth="1"/>
    <col min="5125" max="5125" width="3.85546875" style="100" bestFit="1" customWidth="1"/>
    <col min="5126" max="5130" width="4.7109375" style="100" customWidth="1"/>
    <col min="5131" max="5131" width="5.7109375" style="100" customWidth="1"/>
    <col min="5132" max="5137" width="4.7109375" style="100" customWidth="1"/>
    <col min="5138" max="5138" width="8" style="100" customWidth="1"/>
    <col min="5139" max="5376" width="9.140625" style="100"/>
    <col min="5377" max="5377" width="3.5703125" style="100" customWidth="1"/>
    <col min="5378" max="5378" width="4.140625" style="100" customWidth="1"/>
    <col min="5379" max="5379" width="4.42578125" style="100" customWidth="1"/>
    <col min="5380" max="5380" width="12.85546875" style="100" customWidth="1"/>
    <col min="5381" max="5381" width="3.85546875" style="100" bestFit="1" customWidth="1"/>
    <col min="5382" max="5386" width="4.7109375" style="100" customWidth="1"/>
    <col min="5387" max="5387" width="5.7109375" style="100" customWidth="1"/>
    <col min="5388" max="5393" width="4.7109375" style="100" customWidth="1"/>
    <col min="5394" max="5394" width="8" style="100" customWidth="1"/>
    <col min="5395" max="5632" width="9.140625" style="100"/>
    <col min="5633" max="5633" width="3.5703125" style="100" customWidth="1"/>
    <col min="5634" max="5634" width="4.140625" style="100" customWidth="1"/>
    <col min="5635" max="5635" width="4.42578125" style="100" customWidth="1"/>
    <col min="5636" max="5636" width="12.85546875" style="100" customWidth="1"/>
    <col min="5637" max="5637" width="3.85546875" style="100" bestFit="1" customWidth="1"/>
    <col min="5638" max="5642" width="4.7109375" style="100" customWidth="1"/>
    <col min="5643" max="5643" width="5.7109375" style="100" customWidth="1"/>
    <col min="5644" max="5649" width="4.7109375" style="100" customWidth="1"/>
    <col min="5650" max="5650" width="8" style="100" customWidth="1"/>
    <col min="5651" max="5888" width="9.140625" style="100"/>
    <col min="5889" max="5889" width="3.5703125" style="100" customWidth="1"/>
    <col min="5890" max="5890" width="4.140625" style="100" customWidth="1"/>
    <col min="5891" max="5891" width="4.42578125" style="100" customWidth="1"/>
    <col min="5892" max="5892" width="12.85546875" style="100" customWidth="1"/>
    <col min="5893" max="5893" width="3.85546875" style="100" bestFit="1" customWidth="1"/>
    <col min="5894" max="5898" width="4.7109375" style="100" customWidth="1"/>
    <col min="5899" max="5899" width="5.7109375" style="100" customWidth="1"/>
    <col min="5900" max="5905" width="4.7109375" style="100" customWidth="1"/>
    <col min="5906" max="5906" width="8" style="100" customWidth="1"/>
    <col min="5907" max="6144" width="9.140625" style="100"/>
    <col min="6145" max="6145" width="3.5703125" style="100" customWidth="1"/>
    <col min="6146" max="6146" width="4.140625" style="100" customWidth="1"/>
    <col min="6147" max="6147" width="4.42578125" style="100" customWidth="1"/>
    <col min="6148" max="6148" width="12.85546875" style="100" customWidth="1"/>
    <col min="6149" max="6149" width="3.85546875" style="100" bestFit="1" customWidth="1"/>
    <col min="6150" max="6154" width="4.7109375" style="100" customWidth="1"/>
    <col min="6155" max="6155" width="5.7109375" style="100" customWidth="1"/>
    <col min="6156" max="6161" width="4.7109375" style="100" customWidth="1"/>
    <col min="6162" max="6162" width="8" style="100" customWidth="1"/>
    <col min="6163" max="6400" width="9.140625" style="100"/>
    <col min="6401" max="6401" width="3.5703125" style="100" customWidth="1"/>
    <col min="6402" max="6402" width="4.140625" style="100" customWidth="1"/>
    <col min="6403" max="6403" width="4.42578125" style="100" customWidth="1"/>
    <col min="6404" max="6404" width="12.85546875" style="100" customWidth="1"/>
    <col min="6405" max="6405" width="3.85546875" style="100" bestFit="1" customWidth="1"/>
    <col min="6406" max="6410" width="4.7109375" style="100" customWidth="1"/>
    <col min="6411" max="6411" width="5.7109375" style="100" customWidth="1"/>
    <col min="6412" max="6417" width="4.7109375" style="100" customWidth="1"/>
    <col min="6418" max="6418" width="8" style="100" customWidth="1"/>
    <col min="6419" max="6656" width="9.140625" style="100"/>
    <col min="6657" max="6657" width="3.5703125" style="100" customWidth="1"/>
    <col min="6658" max="6658" width="4.140625" style="100" customWidth="1"/>
    <col min="6659" max="6659" width="4.42578125" style="100" customWidth="1"/>
    <col min="6660" max="6660" width="12.85546875" style="100" customWidth="1"/>
    <col min="6661" max="6661" width="3.85546875" style="100" bestFit="1" customWidth="1"/>
    <col min="6662" max="6666" width="4.7109375" style="100" customWidth="1"/>
    <col min="6667" max="6667" width="5.7109375" style="100" customWidth="1"/>
    <col min="6668" max="6673" width="4.7109375" style="100" customWidth="1"/>
    <col min="6674" max="6674" width="8" style="100" customWidth="1"/>
    <col min="6675" max="6912" width="9.140625" style="100"/>
    <col min="6913" max="6913" width="3.5703125" style="100" customWidth="1"/>
    <col min="6914" max="6914" width="4.140625" style="100" customWidth="1"/>
    <col min="6915" max="6915" width="4.42578125" style="100" customWidth="1"/>
    <col min="6916" max="6916" width="12.85546875" style="100" customWidth="1"/>
    <col min="6917" max="6917" width="3.85546875" style="100" bestFit="1" customWidth="1"/>
    <col min="6918" max="6922" width="4.7109375" style="100" customWidth="1"/>
    <col min="6923" max="6923" width="5.7109375" style="100" customWidth="1"/>
    <col min="6924" max="6929" width="4.7109375" style="100" customWidth="1"/>
    <col min="6930" max="6930" width="8" style="100" customWidth="1"/>
    <col min="6931" max="7168" width="9.140625" style="100"/>
    <col min="7169" max="7169" width="3.5703125" style="100" customWidth="1"/>
    <col min="7170" max="7170" width="4.140625" style="100" customWidth="1"/>
    <col min="7171" max="7171" width="4.42578125" style="100" customWidth="1"/>
    <col min="7172" max="7172" width="12.85546875" style="100" customWidth="1"/>
    <col min="7173" max="7173" width="3.85546875" style="100" bestFit="1" customWidth="1"/>
    <col min="7174" max="7178" width="4.7109375" style="100" customWidth="1"/>
    <col min="7179" max="7179" width="5.7109375" style="100" customWidth="1"/>
    <col min="7180" max="7185" width="4.7109375" style="100" customWidth="1"/>
    <col min="7186" max="7186" width="8" style="100" customWidth="1"/>
    <col min="7187" max="7424" width="9.140625" style="100"/>
    <col min="7425" max="7425" width="3.5703125" style="100" customWidth="1"/>
    <col min="7426" max="7426" width="4.140625" style="100" customWidth="1"/>
    <col min="7427" max="7427" width="4.42578125" style="100" customWidth="1"/>
    <col min="7428" max="7428" width="12.85546875" style="100" customWidth="1"/>
    <col min="7429" max="7429" width="3.85546875" style="100" bestFit="1" customWidth="1"/>
    <col min="7430" max="7434" width="4.7109375" style="100" customWidth="1"/>
    <col min="7435" max="7435" width="5.7109375" style="100" customWidth="1"/>
    <col min="7436" max="7441" width="4.7109375" style="100" customWidth="1"/>
    <col min="7442" max="7442" width="8" style="100" customWidth="1"/>
    <col min="7443" max="7680" width="9.140625" style="100"/>
    <col min="7681" max="7681" width="3.5703125" style="100" customWidth="1"/>
    <col min="7682" max="7682" width="4.140625" style="100" customWidth="1"/>
    <col min="7683" max="7683" width="4.42578125" style="100" customWidth="1"/>
    <col min="7684" max="7684" width="12.85546875" style="100" customWidth="1"/>
    <col min="7685" max="7685" width="3.85546875" style="100" bestFit="1" customWidth="1"/>
    <col min="7686" max="7690" width="4.7109375" style="100" customWidth="1"/>
    <col min="7691" max="7691" width="5.7109375" style="100" customWidth="1"/>
    <col min="7692" max="7697" width="4.7109375" style="100" customWidth="1"/>
    <col min="7698" max="7698" width="8" style="100" customWidth="1"/>
    <col min="7699" max="7936" width="9.140625" style="100"/>
    <col min="7937" max="7937" width="3.5703125" style="100" customWidth="1"/>
    <col min="7938" max="7938" width="4.140625" style="100" customWidth="1"/>
    <col min="7939" max="7939" width="4.42578125" style="100" customWidth="1"/>
    <col min="7940" max="7940" width="12.85546875" style="100" customWidth="1"/>
    <col min="7941" max="7941" width="3.85546875" style="100" bestFit="1" customWidth="1"/>
    <col min="7942" max="7946" width="4.7109375" style="100" customWidth="1"/>
    <col min="7947" max="7947" width="5.7109375" style="100" customWidth="1"/>
    <col min="7948" max="7953" width="4.7109375" style="100" customWidth="1"/>
    <col min="7954" max="7954" width="8" style="100" customWidth="1"/>
    <col min="7955" max="8192" width="9.140625" style="100"/>
    <col min="8193" max="8193" width="3.5703125" style="100" customWidth="1"/>
    <col min="8194" max="8194" width="4.140625" style="100" customWidth="1"/>
    <col min="8195" max="8195" width="4.42578125" style="100" customWidth="1"/>
    <col min="8196" max="8196" width="12.85546875" style="100" customWidth="1"/>
    <col min="8197" max="8197" width="3.85546875" style="100" bestFit="1" customWidth="1"/>
    <col min="8198" max="8202" width="4.7109375" style="100" customWidth="1"/>
    <col min="8203" max="8203" width="5.7109375" style="100" customWidth="1"/>
    <col min="8204" max="8209" width="4.7109375" style="100" customWidth="1"/>
    <col min="8210" max="8210" width="8" style="100" customWidth="1"/>
    <col min="8211" max="8448" width="9.140625" style="100"/>
    <col min="8449" max="8449" width="3.5703125" style="100" customWidth="1"/>
    <col min="8450" max="8450" width="4.140625" style="100" customWidth="1"/>
    <col min="8451" max="8451" width="4.42578125" style="100" customWidth="1"/>
    <col min="8452" max="8452" width="12.85546875" style="100" customWidth="1"/>
    <col min="8453" max="8453" width="3.85546875" style="100" bestFit="1" customWidth="1"/>
    <col min="8454" max="8458" width="4.7109375" style="100" customWidth="1"/>
    <col min="8459" max="8459" width="5.7109375" style="100" customWidth="1"/>
    <col min="8460" max="8465" width="4.7109375" style="100" customWidth="1"/>
    <col min="8466" max="8466" width="8" style="100" customWidth="1"/>
    <col min="8467" max="8704" width="9.140625" style="100"/>
    <col min="8705" max="8705" width="3.5703125" style="100" customWidth="1"/>
    <col min="8706" max="8706" width="4.140625" style="100" customWidth="1"/>
    <col min="8707" max="8707" width="4.42578125" style="100" customWidth="1"/>
    <col min="8708" max="8708" width="12.85546875" style="100" customWidth="1"/>
    <col min="8709" max="8709" width="3.85546875" style="100" bestFit="1" customWidth="1"/>
    <col min="8710" max="8714" width="4.7109375" style="100" customWidth="1"/>
    <col min="8715" max="8715" width="5.7109375" style="100" customWidth="1"/>
    <col min="8716" max="8721" width="4.7109375" style="100" customWidth="1"/>
    <col min="8722" max="8722" width="8" style="100" customWidth="1"/>
    <col min="8723" max="8960" width="9.140625" style="100"/>
    <col min="8961" max="8961" width="3.5703125" style="100" customWidth="1"/>
    <col min="8962" max="8962" width="4.140625" style="100" customWidth="1"/>
    <col min="8963" max="8963" width="4.42578125" style="100" customWidth="1"/>
    <col min="8964" max="8964" width="12.85546875" style="100" customWidth="1"/>
    <col min="8965" max="8965" width="3.85546875" style="100" bestFit="1" customWidth="1"/>
    <col min="8966" max="8970" width="4.7109375" style="100" customWidth="1"/>
    <col min="8971" max="8971" width="5.7109375" style="100" customWidth="1"/>
    <col min="8972" max="8977" width="4.7109375" style="100" customWidth="1"/>
    <col min="8978" max="8978" width="8" style="100" customWidth="1"/>
    <col min="8979" max="9216" width="9.140625" style="100"/>
    <col min="9217" max="9217" width="3.5703125" style="100" customWidth="1"/>
    <col min="9218" max="9218" width="4.140625" style="100" customWidth="1"/>
    <col min="9219" max="9219" width="4.42578125" style="100" customWidth="1"/>
    <col min="9220" max="9220" width="12.85546875" style="100" customWidth="1"/>
    <col min="9221" max="9221" width="3.85546875" style="100" bestFit="1" customWidth="1"/>
    <col min="9222" max="9226" width="4.7109375" style="100" customWidth="1"/>
    <col min="9227" max="9227" width="5.7109375" style="100" customWidth="1"/>
    <col min="9228" max="9233" width="4.7109375" style="100" customWidth="1"/>
    <col min="9234" max="9234" width="8" style="100" customWidth="1"/>
    <col min="9235" max="9472" width="9.140625" style="100"/>
    <col min="9473" max="9473" width="3.5703125" style="100" customWidth="1"/>
    <col min="9474" max="9474" width="4.140625" style="100" customWidth="1"/>
    <col min="9475" max="9475" width="4.42578125" style="100" customWidth="1"/>
    <col min="9476" max="9476" width="12.85546875" style="100" customWidth="1"/>
    <col min="9477" max="9477" width="3.85546875" style="100" bestFit="1" customWidth="1"/>
    <col min="9478" max="9482" width="4.7109375" style="100" customWidth="1"/>
    <col min="9483" max="9483" width="5.7109375" style="100" customWidth="1"/>
    <col min="9484" max="9489" width="4.7109375" style="100" customWidth="1"/>
    <col min="9490" max="9490" width="8" style="100" customWidth="1"/>
    <col min="9491" max="9728" width="9.140625" style="100"/>
    <col min="9729" max="9729" width="3.5703125" style="100" customWidth="1"/>
    <col min="9730" max="9730" width="4.140625" style="100" customWidth="1"/>
    <col min="9731" max="9731" width="4.42578125" style="100" customWidth="1"/>
    <col min="9732" max="9732" width="12.85546875" style="100" customWidth="1"/>
    <col min="9733" max="9733" width="3.85546875" style="100" bestFit="1" customWidth="1"/>
    <col min="9734" max="9738" width="4.7109375" style="100" customWidth="1"/>
    <col min="9739" max="9739" width="5.7109375" style="100" customWidth="1"/>
    <col min="9740" max="9745" width="4.7109375" style="100" customWidth="1"/>
    <col min="9746" max="9746" width="8" style="100" customWidth="1"/>
    <col min="9747" max="9984" width="9.140625" style="100"/>
    <col min="9985" max="9985" width="3.5703125" style="100" customWidth="1"/>
    <col min="9986" max="9986" width="4.140625" style="100" customWidth="1"/>
    <col min="9987" max="9987" width="4.42578125" style="100" customWidth="1"/>
    <col min="9988" max="9988" width="12.85546875" style="100" customWidth="1"/>
    <col min="9989" max="9989" width="3.85546875" style="100" bestFit="1" customWidth="1"/>
    <col min="9990" max="9994" width="4.7109375" style="100" customWidth="1"/>
    <col min="9995" max="9995" width="5.7109375" style="100" customWidth="1"/>
    <col min="9996" max="10001" width="4.7109375" style="100" customWidth="1"/>
    <col min="10002" max="10002" width="8" style="100" customWidth="1"/>
    <col min="10003" max="10240" width="9.140625" style="100"/>
    <col min="10241" max="10241" width="3.5703125" style="100" customWidth="1"/>
    <col min="10242" max="10242" width="4.140625" style="100" customWidth="1"/>
    <col min="10243" max="10243" width="4.42578125" style="100" customWidth="1"/>
    <col min="10244" max="10244" width="12.85546875" style="100" customWidth="1"/>
    <col min="10245" max="10245" width="3.85546875" style="100" bestFit="1" customWidth="1"/>
    <col min="10246" max="10250" width="4.7109375" style="100" customWidth="1"/>
    <col min="10251" max="10251" width="5.7109375" style="100" customWidth="1"/>
    <col min="10252" max="10257" width="4.7109375" style="100" customWidth="1"/>
    <col min="10258" max="10258" width="8" style="100" customWidth="1"/>
    <col min="10259" max="10496" width="9.140625" style="100"/>
    <col min="10497" max="10497" width="3.5703125" style="100" customWidth="1"/>
    <col min="10498" max="10498" width="4.140625" style="100" customWidth="1"/>
    <col min="10499" max="10499" width="4.42578125" style="100" customWidth="1"/>
    <col min="10500" max="10500" width="12.85546875" style="100" customWidth="1"/>
    <col min="10501" max="10501" width="3.85546875" style="100" bestFit="1" customWidth="1"/>
    <col min="10502" max="10506" width="4.7109375" style="100" customWidth="1"/>
    <col min="10507" max="10507" width="5.7109375" style="100" customWidth="1"/>
    <col min="10508" max="10513" width="4.7109375" style="100" customWidth="1"/>
    <col min="10514" max="10514" width="8" style="100" customWidth="1"/>
    <col min="10515" max="10752" width="9.140625" style="100"/>
    <col min="10753" max="10753" width="3.5703125" style="100" customWidth="1"/>
    <col min="10754" max="10754" width="4.140625" style="100" customWidth="1"/>
    <col min="10755" max="10755" width="4.42578125" style="100" customWidth="1"/>
    <col min="10756" max="10756" width="12.85546875" style="100" customWidth="1"/>
    <col min="10757" max="10757" width="3.85546875" style="100" bestFit="1" customWidth="1"/>
    <col min="10758" max="10762" width="4.7109375" style="100" customWidth="1"/>
    <col min="10763" max="10763" width="5.7109375" style="100" customWidth="1"/>
    <col min="10764" max="10769" width="4.7109375" style="100" customWidth="1"/>
    <col min="10770" max="10770" width="8" style="100" customWidth="1"/>
    <col min="10771" max="11008" width="9.140625" style="100"/>
    <col min="11009" max="11009" width="3.5703125" style="100" customWidth="1"/>
    <col min="11010" max="11010" width="4.140625" style="100" customWidth="1"/>
    <col min="11011" max="11011" width="4.42578125" style="100" customWidth="1"/>
    <col min="11012" max="11012" width="12.85546875" style="100" customWidth="1"/>
    <col min="11013" max="11013" width="3.85546875" style="100" bestFit="1" customWidth="1"/>
    <col min="11014" max="11018" width="4.7109375" style="100" customWidth="1"/>
    <col min="11019" max="11019" width="5.7109375" style="100" customWidth="1"/>
    <col min="11020" max="11025" width="4.7109375" style="100" customWidth="1"/>
    <col min="11026" max="11026" width="8" style="100" customWidth="1"/>
    <col min="11027" max="11264" width="9.140625" style="100"/>
    <col min="11265" max="11265" width="3.5703125" style="100" customWidth="1"/>
    <col min="11266" max="11266" width="4.140625" style="100" customWidth="1"/>
    <col min="11267" max="11267" width="4.42578125" style="100" customWidth="1"/>
    <col min="11268" max="11268" width="12.85546875" style="100" customWidth="1"/>
    <col min="11269" max="11269" width="3.85546875" style="100" bestFit="1" customWidth="1"/>
    <col min="11270" max="11274" width="4.7109375" style="100" customWidth="1"/>
    <col min="11275" max="11275" width="5.7109375" style="100" customWidth="1"/>
    <col min="11276" max="11281" width="4.7109375" style="100" customWidth="1"/>
    <col min="11282" max="11282" width="8" style="100" customWidth="1"/>
    <col min="11283" max="11520" width="9.140625" style="100"/>
    <col min="11521" max="11521" width="3.5703125" style="100" customWidth="1"/>
    <col min="11522" max="11522" width="4.140625" style="100" customWidth="1"/>
    <col min="11523" max="11523" width="4.42578125" style="100" customWidth="1"/>
    <col min="11524" max="11524" width="12.85546875" style="100" customWidth="1"/>
    <col min="11525" max="11525" width="3.85546875" style="100" bestFit="1" customWidth="1"/>
    <col min="11526" max="11530" width="4.7109375" style="100" customWidth="1"/>
    <col min="11531" max="11531" width="5.7109375" style="100" customWidth="1"/>
    <col min="11532" max="11537" width="4.7109375" style="100" customWidth="1"/>
    <col min="11538" max="11538" width="8" style="100" customWidth="1"/>
    <col min="11539" max="11776" width="9.140625" style="100"/>
    <col min="11777" max="11777" width="3.5703125" style="100" customWidth="1"/>
    <col min="11778" max="11778" width="4.140625" style="100" customWidth="1"/>
    <col min="11779" max="11779" width="4.42578125" style="100" customWidth="1"/>
    <col min="11780" max="11780" width="12.85546875" style="100" customWidth="1"/>
    <col min="11781" max="11781" width="3.85546875" style="100" bestFit="1" customWidth="1"/>
    <col min="11782" max="11786" width="4.7109375" style="100" customWidth="1"/>
    <col min="11787" max="11787" width="5.7109375" style="100" customWidth="1"/>
    <col min="11788" max="11793" width="4.7109375" style="100" customWidth="1"/>
    <col min="11794" max="11794" width="8" style="100" customWidth="1"/>
    <col min="11795" max="12032" width="9.140625" style="100"/>
    <col min="12033" max="12033" width="3.5703125" style="100" customWidth="1"/>
    <col min="12034" max="12034" width="4.140625" style="100" customWidth="1"/>
    <col min="12035" max="12035" width="4.42578125" style="100" customWidth="1"/>
    <col min="12036" max="12036" width="12.85546875" style="100" customWidth="1"/>
    <col min="12037" max="12037" width="3.85546875" style="100" bestFit="1" customWidth="1"/>
    <col min="12038" max="12042" width="4.7109375" style="100" customWidth="1"/>
    <col min="12043" max="12043" width="5.7109375" style="100" customWidth="1"/>
    <col min="12044" max="12049" width="4.7109375" style="100" customWidth="1"/>
    <col min="12050" max="12050" width="8" style="100" customWidth="1"/>
    <col min="12051" max="12288" width="9.140625" style="100"/>
    <col min="12289" max="12289" width="3.5703125" style="100" customWidth="1"/>
    <col min="12290" max="12290" width="4.140625" style="100" customWidth="1"/>
    <col min="12291" max="12291" width="4.42578125" style="100" customWidth="1"/>
    <col min="12292" max="12292" width="12.85546875" style="100" customWidth="1"/>
    <col min="12293" max="12293" width="3.85546875" style="100" bestFit="1" customWidth="1"/>
    <col min="12294" max="12298" width="4.7109375" style="100" customWidth="1"/>
    <col min="12299" max="12299" width="5.7109375" style="100" customWidth="1"/>
    <col min="12300" max="12305" width="4.7109375" style="100" customWidth="1"/>
    <col min="12306" max="12306" width="8" style="100" customWidth="1"/>
    <col min="12307" max="12544" width="9.140625" style="100"/>
    <col min="12545" max="12545" width="3.5703125" style="100" customWidth="1"/>
    <col min="12546" max="12546" width="4.140625" style="100" customWidth="1"/>
    <col min="12547" max="12547" width="4.42578125" style="100" customWidth="1"/>
    <col min="12548" max="12548" width="12.85546875" style="100" customWidth="1"/>
    <col min="12549" max="12549" width="3.85546875" style="100" bestFit="1" customWidth="1"/>
    <col min="12550" max="12554" width="4.7109375" style="100" customWidth="1"/>
    <col min="12555" max="12555" width="5.7109375" style="100" customWidth="1"/>
    <col min="12556" max="12561" width="4.7109375" style="100" customWidth="1"/>
    <col min="12562" max="12562" width="8" style="100" customWidth="1"/>
    <col min="12563" max="12800" width="9.140625" style="100"/>
    <col min="12801" max="12801" width="3.5703125" style="100" customWidth="1"/>
    <col min="12802" max="12802" width="4.140625" style="100" customWidth="1"/>
    <col min="12803" max="12803" width="4.42578125" style="100" customWidth="1"/>
    <col min="12804" max="12804" width="12.85546875" style="100" customWidth="1"/>
    <col min="12805" max="12805" width="3.85546875" style="100" bestFit="1" customWidth="1"/>
    <col min="12806" max="12810" width="4.7109375" style="100" customWidth="1"/>
    <col min="12811" max="12811" width="5.7109375" style="100" customWidth="1"/>
    <col min="12812" max="12817" width="4.7109375" style="100" customWidth="1"/>
    <col min="12818" max="12818" width="8" style="100" customWidth="1"/>
    <col min="12819" max="13056" width="9.140625" style="100"/>
    <col min="13057" max="13057" width="3.5703125" style="100" customWidth="1"/>
    <col min="13058" max="13058" width="4.140625" style="100" customWidth="1"/>
    <col min="13059" max="13059" width="4.42578125" style="100" customWidth="1"/>
    <col min="13060" max="13060" width="12.85546875" style="100" customWidth="1"/>
    <col min="13061" max="13061" width="3.85546875" style="100" bestFit="1" customWidth="1"/>
    <col min="13062" max="13066" width="4.7109375" style="100" customWidth="1"/>
    <col min="13067" max="13067" width="5.7109375" style="100" customWidth="1"/>
    <col min="13068" max="13073" width="4.7109375" style="100" customWidth="1"/>
    <col min="13074" max="13074" width="8" style="100" customWidth="1"/>
    <col min="13075" max="13312" width="9.140625" style="100"/>
    <col min="13313" max="13313" width="3.5703125" style="100" customWidth="1"/>
    <col min="13314" max="13314" width="4.140625" style="100" customWidth="1"/>
    <col min="13315" max="13315" width="4.42578125" style="100" customWidth="1"/>
    <col min="13316" max="13316" width="12.85546875" style="100" customWidth="1"/>
    <col min="13317" max="13317" width="3.85546875" style="100" bestFit="1" customWidth="1"/>
    <col min="13318" max="13322" width="4.7109375" style="100" customWidth="1"/>
    <col min="13323" max="13323" width="5.7109375" style="100" customWidth="1"/>
    <col min="13324" max="13329" width="4.7109375" style="100" customWidth="1"/>
    <col min="13330" max="13330" width="8" style="100" customWidth="1"/>
    <col min="13331" max="13568" width="9.140625" style="100"/>
    <col min="13569" max="13569" width="3.5703125" style="100" customWidth="1"/>
    <col min="13570" max="13570" width="4.140625" style="100" customWidth="1"/>
    <col min="13571" max="13571" width="4.42578125" style="100" customWidth="1"/>
    <col min="13572" max="13572" width="12.85546875" style="100" customWidth="1"/>
    <col min="13573" max="13573" width="3.85546875" style="100" bestFit="1" customWidth="1"/>
    <col min="13574" max="13578" width="4.7109375" style="100" customWidth="1"/>
    <col min="13579" max="13579" width="5.7109375" style="100" customWidth="1"/>
    <col min="13580" max="13585" width="4.7109375" style="100" customWidth="1"/>
    <col min="13586" max="13586" width="8" style="100" customWidth="1"/>
    <col min="13587" max="13824" width="9.140625" style="100"/>
    <col min="13825" max="13825" width="3.5703125" style="100" customWidth="1"/>
    <col min="13826" max="13826" width="4.140625" style="100" customWidth="1"/>
    <col min="13827" max="13827" width="4.42578125" style="100" customWidth="1"/>
    <col min="13828" max="13828" width="12.85546875" style="100" customWidth="1"/>
    <col min="13829" max="13829" width="3.85546875" style="100" bestFit="1" customWidth="1"/>
    <col min="13830" max="13834" width="4.7109375" style="100" customWidth="1"/>
    <col min="13835" max="13835" width="5.7109375" style="100" customWidth="1"/>
    <col min="13836" max="13841" width="4.7109375" style="100" customWidth="1"/>
    <col min="13842" max="13842" width="8" style="100" customWidth="1"/>
    <col min="13843" max="14080" width="9.140625" style="100"/>
    <col min="14081" max="14081" width="3.5703125" style="100" customWidth="1"/>
    <col min="14082" max="14082" width="4.140625" style="100" customWidth="1"/>
    <col min="14083" max="14083" width="4.42578125" style="100" customWidth="1"/>
    <col min="14084" max="14084" width="12.85546875" style="100" customWidth="1"/>
    <col min="14085" max="14085" width="3.85546875" style="100" bestFit="1" customWidth="1"/>
    <col min="14086" max="14090" width="4.7109375" style="100" customWidth="1"/>
    <col min="14091" max="14091" width="5.7109375" style="100" customWidth="1"/>
    <col min="14092" max="14097" width="4.7109375" style="100" customWidth="1"/>
    <col min="14098" max="14098" width="8" style="100" customWidth="1"/>
    <col min="14099" max="14336" width="9.140625" style="100"/>
    <col min="14337" max="14337" width="3.5703125" style="100" customWidth="1"/>
    <col min="14338" max="14338" width="4.140625" style="100" customWidth="1"/>
    <col min="14339" max="14339" width="4.42578125" style="100" customWidth="1"/>
    <col min="14340" max="14340" width="12.85546875" style="100" customWidth="1"/>
    <col min="14341" max="14341" width="3.85546875" style="100" bestFit="1" customWidth="1"/>
    <col min="14342" max="14346" width="4.7109375" style="100" customWidth="1"/>
    <col min="14347" max="14347" width="5.7109375" style="100" customWidth="1"/>
    <col min="14348" max="14353" width="4.7109375" style="100" customWidth="1"/>
    <col min="14354" max="14354" width="8" style="100" customWidth="1"/>
    <col min="14355" max="14592" width="9.140625" style="100"/>
    <col min="14593" max="14593" width="3.5703125" style="100" customWidth="1"/>
    <col min="14594" max="14594" width="4.140625" style="100" customWidth="1"/>
    <col min="14595" max="14595" width="4.42578125" style="100" customWidth="1"/>
    <col min="14596" max="14596" width="12.85546875" style="100" customWidth="1"/>
    <col min="14597" max="14597" width="3.85546875" style="100" bestFit="1" customWidth="1"/>
    <col min="14598" max="14602" width="4.7109375" style="100" customWidth="1"/>
    <col min="14603" max="14603" width="5.7109375" style="100" customWidth="1"/>
    <col min="14604" max="14609" width="4.7109375" style="100" customWidth="1"/>
    <col min="14610" max="14610" width="8" style="100" customWidth="1"/>
    <col min="14611" max="14848" width="9.140625" style="100"/>
    <col min="14849" max="14849" width="3.5703125" style="100" customWidth="1"/>
    <col min="14850" max="14850" width="4.140625" style="100" customWidth="1"/>
    <col min="14851" max="14851" width="4.42578125" style="100" customWidth="1"/>
    <col min="14852" max="14852" width="12.85546875" style="100" customWidth="1"/>
    <col min="14853" max="14853" width="3.85546875" style="100" bestFit="1" customWidth="1"/>
    <col min="14854" max="14858" width="4.7109375" style="100" customWidth="1"/>
    <col min="14859" max="14859" width="5.7109375" style="100" customWidth="1"/>
    <col min="14860" max="14865" width="4.7109375" style="100" customWidth="1"/>
    <col min="14866" max="14866" width="8" style="100" customWidth="1"/>
    <col min="14867" max="15104" width="9.140625" style="100"/>
    <col min="15105" max="15105" width="3.5703125" style="100" customWidth="1"/>
    <col min="15106" max="15106" width="4.140625" style="100" customWidth="1"/>
    <col min="15107" max="15107" width="4.42578125" style="100" customWidth="1"/>
    <col min="15108" max="15108" width="12.85546875" style="100" customWidth="1"/>
    <col min="15109" max="15109" width="3.85546875" style="100" bestFit="1" customWidth="1"/>
    <col min="15110" max="15114" width="4.7109375" style="100" customWidth="1"/>
    <col min="15115" max="15115" width="5.7109375" style="100" customWidth="1"/>
    <col min="15116" max="15121" width="4.7109375" style="100" customWidth="1"/>
    <col min="15122" max="15122" width="8" style="100" customWidth="1"/>
    <col min="15123" max="15360" width="9.140625" style="100"/>
    <col min="15361" max="15361" width="3.5703125" style="100" customWidth="1"/>
    <col min="15362" max="15362" width="4.140625" style="100" customWidth="1"/>
    <col min="15363" max="15363" width="4.42578125" style="100" customWidth="1"/>
    <col min="15364" max="15364" width="12.85546875" style="100" customWidth="1"/>
    <col min="15365" max="15365" width="3.85546875" style="100" bestFit="1" customWidth="1"/>
    <col min="15366" max="15370" width="4.7109375" style="100" customWidth="1"/>
    <col min="15371" max="15371" width="5.7109375" style="100" customWidth="1"/>
    <col min="15372" max="15377" width="4.7109375" style="100" customWidth="1"/>
    <col min="15378" max="15378" width="8" style="100" customWidth="1"/>
    <col min="15379" max="15616" width="9.140625" style="100"/>
    <col min="15617" max="15617" width="3.5703125" style="100" customWidth="1"/>
    <col min="15618" max="15618" width="4.140625" style="100" customWidth="1"/>
    <col min="15619" max="15619" width="4.42578125" style="100" customWidth="1"/>
    <col min="15620" max="15620" width="12.85546875" style="100" customWidth="1"/>
    <col min="15621" max="15621" width="3.85546875" style="100" bestFit="1" customWidth="1"/>
    <col min="15622" max="15626" width="4.7109375" style="100" customWidth="1"/>
    <col min="15627" max="15627" width="5.7109375" style="100" customWidth="1"/>
    <col min="15628" max="15633" width="4.7109375" style="100" customWidth="1"/>
    <col min="15634" max="15634" width="8" style="100" customWidth="1"/>
    <col min="15635" max="15872" width="9.140625" style="100"/>
    <col min="15873" max="15873" width="3.5703125" style="100" customWidth="1"/>
    <col min="15874" max="15874" width="4.140625" style="100" customWidth="1"/>
    <col min="15875" max="15875" width="4.42578125" style="100" customWidth="1"/>
    <col min="15876" max="15876" width="12.85546875" style="100" customWidth="1"/>
    <col min="15877" max="15877" width="3.85546875" style="100" bestFit="1" customWidth="1"/>
    <col min="15878" max="15882" width="4.7109375" style="100" customWidth="1"/>
    <col min="15883" max="15883" width="5.7109375" style="100" customWidth="1"/>
    <col min="15884" max="15889" width="4.7109375" style="100" customWidth="1"/>
    <col min="15890" max="15890" width="8" style="100" customWidth="1"/>
    <col min="15891" max="16128" width="9.140625" style="100"/>
    <col min="16129" max="16129" width="3.5703125" style="100" customWidth="1"/>
    <col min="16130" max="16130" width="4.140625" style="100" customWidth="1"/>
    <col min="16131" max="16131" width="4.42578125" style="100" customWidth="1"/>
    <col min="16132" max="16132" width="12.85546875" style="100" customWidth="1"/>
    <col min="16133" max="16133" width="3.85546875" style="100" bestFit="1" customWidth="1"/>
    <col min="16134" max="16138" width="4.7109375" style="100" customWidth="1"/>
    <col min="16139" max="16139" width="5.7109375" style="100" customWidth="1"/>
    <col min="16140" max="16145" width="4.7109375" style="100" customWidth="1"/>
    <col min="16146" max="16146" width="8" style="100" customWidth="1"/>
    <col min="16147" max="16384" width="9.140625" style="100"/>
  </cols>
  <sheetData>
    <row r="2" spans="1:20" ht="15.75" x14ac:dyDescent="0.25">
      <c r="A2" s="99" t="s">
        <v>81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0" s="102" customFormat="1" ht="12.75" x14ac:dyDescent="0.25">
      <c r="A3" s="101" t="s">
        <v>82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0" x14ac:dyDescent="0.25">
      <c r="A4" s="103"/>
      <c r="B4" s="104"/>
      <c r="C4" s="104"/>
      <c r="D4" s="104"/>
      <c r="E4" s="104"/>
      <c r="F4" s="105"/>
      <c r="G4" s="105"/>
      <c r="H4" s="105"/>
      <c r="I4" s="105"/>
      <c r="J4" s="105"/>
    </row>
    <row r="5" spans="1:20" x14ac:dyDescent="0.25">
      <c r="A5" s="106"/>
      <c r="B5" s="107" t="s">
        <v>83</v>
      </c>
      <c r="C5" s="107"/>
      <c r="D5" s="107"/>
      <c r="E5" s="108" t="s">
        <v>84</v>
      </c>
      <c r="F5" s="108"/>
      <c r="G5" s="108"/>
      <c r="H5" s="108"/>
      <c r="I5" s="108"/>
      <c r="J5" s="109" t="s">
        <v>85</v>
      </c>
      <c r="K5" s="109"/>
      <c r="L5" s="109"/>
      <c r="M5" s="109"/>
      <c r="N5" s="109" t="s">
        <v>86</v>
      </c>
      <c r="O5" s="109"/>
      <c r="P5" s="109"/>
      <c r="Q5" s="109"/>
      <c r="R5" s="110" t="s">
        <v>87</v>
      </c>
    </row>
    <row r="6" spans="1:20" ht="29.25" x14ac:dyDescent="0.25">
      <c r="A6" s="106"/>
      <c r="B6" s="107"/>
      <c r="C6" s="107"/>
      <c r="D6" s="107"/>
      <c r="E6" s="111" t="s">
        <v>88</v>
      </c>
      <c r="F6" s="111" t="s">
        <v>89</v>
      </c>
      <c r="G6" s="111" t="s">
        <v>90</v>
      </c>
      <c r="H6" s="111" t="s">
        <v>91</v>
      </c>
      <c r="I6" s="111" t="s">
        <v>92</v>
      </c>
      <c r="J6" s="111" t="s">
        <v>93</v>
      </c>
      <c r="K6" s="111" t="s">
        <v>94</v>
      </c>
      <c r="L6" s="111" t="s">
        <v>95</v>
      </c>
      <c r="M6" s="111" t="s">
        <v>96</v>
      </c>
      <c r="N6" s="112" t="s">
        <v>97</v>
      </c>
      <c r="O6" s="111" t="s">
        <v>98</v>
      </c>
      <c r="P6" s="111" t="s">
        <v>99</v>
      </c>
      <c r="Q6" s="111" t="s">
        <v>100</v>
      </c>
      <c r="R6" s="110"/>
    </row>
    <row r="7" spans="1:20" ht="21" customHeight="1" x14ac:dyDescent="0.25">
      <c r="A7" s="106"/>
      <c r="B7" s="113" t="s">
        <v>101</v>
      </c>
      <c r="C7" s="113"/>
      <c r="D7" s="113"/>
      <c r="E7" s="114">
        <v>27</v>
      </c>
      <c r="F7" s="114">
        <v>30</v>
      </c>
      <c r="G7" s="114">
        <v>17</v>
      </c>
      <c r="H7" s="114">
        <v>18</v>
      </c>
      <c r="I7" s="114">
        <v>25</v>
      </c>
      <c r="J7" s="114">
        <v>40</v>
      </c>
      <c r="K7" s="114">
        <v>18</v>
      </c>
      <c r="L7" s="114">
        <v>20</v>
      </c>
      <c r="M7" s="114">
        <v>36</v>
      </c>
      <c r="N7" s="114">
        <v>11</v>
      </c>
      <c r="O7" s="114">
        <v>18</v>
      </c>
      <c r="P7" s="114">
        <v>12</v>
      </c>
      <c r="Q7" s="114">
        <v>3</v>
      </c>
      <c r="R7" s="115">
        <f>SUM(E7:Q7)</f>
        <v>275</v>
      </c>
    </row>
    <row r="8" spans="1:20" x14ac:dyDescent="0.25">
      <c r="A8" s="106"/>
      <c r="B8" s="116" t="s">
        <v>102</v>
      </c>
      <c r="C8" s="116"/>
      <c r="D8" s="116"/>
      <c r="E8" s="117">
        <v>15</v>
      </c>
      <c r="F8" s="117">
        <v>24</v>
      </c>
      <c r="G8" s="117">
        <v>15</v>
      </c>
      <c r="H8" s="117">
        <v>10</v>
      </c>
      <c r="I8" s="117">
        <v>20</v>
      </c>
      <c r="J8" s="117">
        <v>17</v>
      </c>
      <c r="K8" s="117">
        <v>13</v>
      </c>
      <c r="L8" s="117">
        <v>23</v>
      </c>
      <c r="M8" s="117">
        <v>25</v>
      </c>
      <c r="N8" s="117">
        <v>9</v>
      </c>
      <c r="O8" s="117">
        <v>15</v>
      </c>
      <c r="P8" s="117">
        <v>15</v>
      </c>
      <c r="Q8" s="117">
        <v>7</v>
      </c>
      <c r="R8" s="118">
        <f>SUM(E8:Q8)</f>
        <v>208</v>
      </c>
    </row>
    <row r="9" spans="1:20" ht="27.75" customHeight="1" x14ac:dyDescent="0.25">
      <c r="A9" s="106"/>
      <c r="B9" s="119" t="s">
        <v>103</v>
      </c>
      <c r="C9" s="120" t="s">
        <v>104</v>
      </c>
      <c r="D9" s="120"/>
      <c r="E9" s="121">
        <v>13</v>
      </c>
      <c r="F9" s="121">
        <v>20</v>
      </c>
      <c r="G9" s="121">
        <v>12</v>
      </c>
      <c r="H9" s="121">
        <v>7</v>
      </c>
      <c r="I9" s="121">
        <v>24</v>
      </c>
      <c r="J9" s="121">
        <v>3</v>
      </c>
      <c r="K9" s="121">
        <v>1</v>
      </c>
      <c r="L9" s="121">
        <v>53</v>
      </c>
      <c r="M9" s="121">
        <v>118</v>
      </c>
      <c r="N9" s="121">
        <v>0</v>
      </c>
      <c r="O9" s="121">
        <v>14</v>
      </c>
      <c r="P9" s="121">
        <v>36</v>
      </c>
      <c r="Q9" s="121">
        <v>12</v>
      </c>
      <c r="R9" s="115">
        <f t="shared" ref="R9:R23" si="0">SUM(E9:Q9)</f>
        <v>313</v>
      </c>
    </row>
    <row r="10" spans="1:20" ht="15" x14ac:dyDescent="0.25">
      <c r="A10" s="106"/>
      <c r="B10" s="119"/>
      <c r="C10" s="122" t="s">
        <v>105</v>
      </c>
      <c r="D10" s="123" t="s">
        <v>106</v>
      </c>
      <c r="E10" s="124">
        <f>E9-E11-E12</f>
        <v>7</v>
      </c>
      <c r="F10" s="124">
        <f t="shared" ref="F10:Q10" si="1">F9-F11-F12</f>
        <v>19</v>
      </c>
      <c r="G10" s="124">
        <f t="shared" si="1"/>
        <v>11</v>
      </c>
      <c r="H10" s="124">
        <f t="shared" si="1"/>
        <v>7</v>
      </c>
      <c r="I10" s="124">
        <f t="shared" si="1"/>
        <v>21</v>
      </c>
      <c r="J10" s="124">
        <f t="shared" si="1"/>
        <v>2</v>
      </c>
      <c r="K10" s="124">
        <f t="shared" si="1"/>
        <v>1</v>
      </c>
      <c r="L10" s="124">
        <f t="shared" si="1"/>
        <v>51</v>
      </c>
      <c r="M10" s="124">
        <f t="shared" si="1"/>
        <v>113</v>
      </c>
      <c r="N10" s="124">
        <f t="shared" si="1"/>
        <v>0</v>
      </c>
      <c r="O10" s="124">
        <f t="shared" si="1"/>
        <v>0</v>
      </c>
      <c r="P10" s="124">
        <f t="shared" si="1"/>
        <v>35</v>
      </c>
      <c r="Q10" s="124">
        <f t="shared" si="1"/>
        <v>11</v>
      </c>
      <c r="R10" s="115">
        <f>SUM(E10:Q10)</f>
        <v>278</v>
      </c>
    </row>
    <row r="11" spans="1:20" ht="22.5" x14ac:dyDescent="0.25">
      <c r="A11" s="106"/>
      <c r="B11" s="119"/>
      <c r="C11" s="122"/>
      <c r="D11" s="123" t="s">
        <v>107</v>
      </c>
      <c r="E11" s="124">
        <v>6</v>
      </c>
      <c r="F11" s="124">
        <v>1</v>
      </c>
      <c r="G11" s="124">
        <v>1</v>
      </c>
      <c r="H11" s="124"/>
      <c r="I11" s="124">
        <v>3</v>
      </c>
      <c r="J11" s="124">
        <v>1</v>
      </c>
      <c r="K11" s="124"/>
      <c r="L11" s="124">
        <v>2</v>
      </c>
      <c r="M11" s="124">
        <v>5</v>
      </c>
      <c r="N11" s="124"/>
      <c r="O11" s="124">
        <v>14</v>
      </c>
      <c r="P11" s="124">
        <v>1</v>
      </c>
      <c r="Q11" s="124">
        <v>1</v>
      </c>
      <c r="R11" s="115">
        <f t="shared" si="0"/>
        <v>35</v>
      </c>
      <c r="T11" s="125"/>
    </row>
    <row r="12" spans="1:20" ht="28.5" customHeight="1" x14ac:dyDescent="0.25">
      <c r="A12" s="106"/>
      <c r="B12" s="119"/>
      <c r="C12" s="122"/>
      <c r="D12" s="123" t="s">
        <v>108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7"/>
      <c r="O12" s="126"/>
      <c r="P12" s="126"/>
      <c r="Q12" s="126"/>
      <c r="R12" s="115">
        <f t="shared" si="0"/>
        <v>0</v>
      </c>
    </row>
    <row r="13" spans="1:20" ht="47.25" customHeight="1" x14ac:dyDescent="0.25">
      <c r="A13" s="106"/>
      <c r="B13" s="113" t="s">
        <v>109</v>
      </c>
      <c r="C13" s="113"/>
      <c r="D13" s="113"/>
      <c r="E13" s="117">
        <f>SUM(E14:E17)</f>
        <v>7</v>
      </c>
      <c r="F13" s="117">
        <f t="shared" ref="F13:Q13" si="2">SUM(F14:F17)</f>
        <v>19</v>
      </c>
      <c r="G13" s="117">
        <f t="shared" si="2"/>
        <v>11</v>
      </c>
      <c r="H13" s="117">
        <f t="shared" si="2"/>
        <v>7</v>
      </c>
      <c r="I13" s="117">
        <f t="shared" si="2"/>
        <v>21</v>
      </c>
      <c r="J13" s="117">
        <f t="shared" si="2"/>
        <v>2</v>
      </c>
      <c r="K13" s="117">
        <f t="shared" si="2"/>
        <v>1</v>
      </c>
      <c r="L13" s="117">
        <f t="shared" si="2"/>
        <v>51</v>
      </c>
      <c r="M13" s="117">
        <f t="shared" si="2"/>
        <v>113</v>
      </c>
      <c r="N13" s="128">
        <f t="shared" si="2"/>
        <v>0</v>
      </c>
      <c r="O13" s="117">
        <f t="shared" si="2"/>
        <v>0</v>
      </c>
      <c r="P13" s="117">
        <f t="shared" si="2"/>
        <v>35</v>
      </c>
      <c r="Q13" s="117">
        <f t="shared" si="2"/>
        <v>11</v>
      </c>
      <c r="R13" s="115">
        <f t="shared" si="0"/>
        <v>278</v>
      </c>
    </row>
    <row r="14" spans="1:20" ht="20.100000000000001" customHeight="1" x14ac:dyDescent="0.25">
      <c r="A14" s="106"/>
      <c r="B14" s="122" t="s">
        <v>105</v>
      </c>
      <c r="C14" s="129" t="s">
        <v>110</v>
      </c>
      <c r="D14" s="129"/>
      <c r="E14" s="126">
        <v>4</v>
      </c>
      <c r="F14" s="126">
        <v>2</v>
      </c>
      <c r="G14" s="126">
        <v>1</v>
      </c>
      <c r="H14" s="126"/>
      <c r="I14" s="126">
        <v>4</v>
      </c>
      <c r="J14" s="126"/>
      <c r="K14" s="126"/>
      <c r="L14" s="126">
        <v>10</v>
      </c>
      <c r="M14" s="126">
        <v>7</v>
      </c>
      <c r="N14" s="127"/>
      <c r="O14" s="126"/>
      <c r="P14" s="126">
        <v>2</v>
      </c>
      <c r="Q14" s="126">
        <v>1</v>
      </c>
      <c r="R14" s="115">
        <f t="shared" si="0"/>
        <v>31</v>
      </c>
    </row>
    <row r="15" spans="1:20" ht="20.100000000000001" customHeight="1" x14ac:dyDescent="0.25">
      <c r="A15" s="106"/>
      <c r="B15" s="122"/>
      <c r="C15" s="129" t="s">
        <v>111</v>
      </c>
      <c r="D15" s="129"/>
      <c r="E15" s="126">
        <v>3</v>
      </c>
      <c r="F15" s="126">
        <v>5</v>
      </c>
      <c r="G15" s="126">
        <v>4</v>
      </c>
      <c r="H15" s="130">
        <v>2</v>
      </c>
      <c r="I15" s="126">
        <v>8</v>
      </c>
      <c r="J15" s="126">
        <v>1</v>
      </c>
      <c r="K15" s="126"/>
      <c r="L15" s="126">
        <v>13</v>
      </c>
      <c r="M15" s="126">
        <v>11</v>
      </c>
      <c r="N15" s="127"/>
      <c r="O15" s="126"/>
      <c r="P15" s="126">
        <v>10</v>
      </c>
      <c r="Q15" s="126">
        <v>4</v>
      </c>
      <c r="R15" s="115">
        <f t="shared" si="0"/>
        <v>61</v>
      </c>
    </row>
    <row r="16" spans="1:20" ht="20.100000000000001" customHeight="1" x14ac:dyDescent="0.25">
      <c r="A16" s="106"/>
      <c r="B16" s="122"/>
      <c r="C16" s="129" t="s">
        <v>112</v>
      </c>
      <c r="D16" s="129"/>
      <c r="E16" s="126"/>
      <c r="F16" s="126">
        <v>8</v>
      </c>
      <c r="G16" s="126">
        <v>4</v>
      </c>
      <c r="H16" s="126">
        <v>5</v>
      </c>
      <c r="I16" s="130">
        <v>3</v>
      </c>
      <c r="J16" s="126">
        <v>1</v>
      </c>
      <c r="K16" s="126">
        <v>1</v>
      </c>
      <c r="L16" s="126">
        <v>19</v>
      </c>
      <c r="M16" s="126">
        <v>57</v>
      </c>
      <c r="N16" s="127"/>
      <c r="O16" s="126"/>
      <c r="P16" s="126">
        <v>16</v>
      </c>
      <c r="Q16" s="126">
        <v>5</v>
      </c>
      <c r="R16" s="115">
        <f t="shared" si="0"/>
        <v>119</v>
      </c>
    </row>
    <row r="17" spans="1:18" ht="30" customHeight="1" x14ac:dyDescent="0.25">
      <c r="A17" s="106"/>
      <c r="B17" s="122"/>
      <c r="C17" s="129" t="s">
        <v>113</v>
      </c>
      <c r="D17" s="129"/>
      <c r="E17" s="126"/>
      <c r="F17" s="126">
        <v>4</v>
      </c>
      <c r="G17" s="126">
        <v>2</v>
      </c>
      <c r="H17" s="126"/>
      <c r="I17" s="126">
        <v>6</v>
      </c>
      <c r="J17" s="126"/>
      <c r="K17" s="126"/>
      <c r="L17" s="130">
        <v>9</v>
      </c>
      <c r="M17" s="130">
        <v>38</v>
      </c>
      <c r="N17" s="127"/>
      <c r="O17" s="126"/>
      <c r="P17" s="126">
        <v>7</v>
      </c>
      <c r="Q17" s="126">
        <v>1</v>
      </c>
      <c r="R17" s="115">
        <f t="shared" si="0"/>
        <v>67</v>
      </c>
    </row>
    <row r="18" spans="1:18" ht="45" customHeight="1" x14ac:dyDescent="0.25">
      <c r="A18" s="106"/>
      <c r="B18" s="131" t="s">
        <v>114</v>
      </c>
      <c r="C18" s="131"/>
      <c r="D18" s="131"/>
      <c r="E18" s="121">
        <f>SUM(E19:E23)</f>
        <v>5</v>
      </c>
      <c r="F18" s="121">
        <f t="shared" ref="F18:Q18" si="3">SUM(F19:F23)</f>
        <v>7</v>
      </c>
      <c r="G18" s="121">
        <f t="shared" si="3"/>
        <v>10</v>
      </c>
      <c r="H18" s="121">
        <f t="shared" si="3"/>
        <v>1</v>
      </c>
      <c r="I18" s="121">
        <f t="shared" si="3"/>
        <v>10</v>
      </c>
      <c r="J18" s="121">
        <f t="shared" si="3"/>
        <v>6</v>
      </c>
      <c r="K18" s="121">
        <f t="shared" si="3"/>
        <v>1</v>
      </c>
      <c r="L18" s="121">
        <f t="shared" si="3"/>
        <v>155</v>
      </c>
      <c r="M18" s="121">
        <f t="shared" si="3"/>
        <v>284</v>
      </c>
      <c r="N18" s="132">
        <f t="shared" si="3"/>
        <v>0</v>
      </c>
      <c r="O18" s="121">
        <f t="shared" si="3"/>
        <v>12</v>
      </c>
      <c r="P18" s="121">
        <f t="shared" si="3"/>
        <v>41</v>
      </c>
      <c r="Q18" s="121">
        <f t="shared" si="3"/>
        <v>4</v>
      </c>
      <c r="R18" s="115">
        <f t="shared" si="0"/>
        <v>536</v>
      </c>
    </row>
    <row r="19" spans="1:18" ht="20.100000000000001" customHeight="1" x14ac:dyDescent="0.25">
      <c r="A19" s="106"/>
      <c r="B19" s="122" t="s">
        <v>105</v>
      </c>
      <c r="C19" s="129" t="s">
        <v>110</v>
      </c>
      <c r="D19" s="129"/>
      <c r="F19" s="133">
        <v>3</v>
      </c>
      <c r="G19" s="126">
        <v>2</v>
      </c>
      <c r="H19" s="126"/>
      <c r="I19" s="126">
        <v>1</v>
      </c>
      <c r="J19" s="126">
        <v>2</v>
      </c>
      <c r="K19" s="126">
        <v>1</v>
      </c>
      <c r="L19" s="126">
        <v>56</v>
      </c>
      <c r="M19" s="126">
        <v>102</v>
      </c>
      <c r="N19" s="127"/>
      <c r="O19" s="126">
        <v>4</v>
      </c>
      <c r="P19" s="126">
        <v>14</v>
      </c>
      <c r="Q19" s="126">
        <v>3</v>
      </c>
      <c r="R19" s="115">
        <f>SUM(E19:Q19)</f>
        <v>188</v>
      </c>
    </row>
    <row r="20" spans="1:18" ht="20.100000000000001" customHeight="1" x14ac:dyDescent="0.25">
      <c r="A20" s="106"/>
      <c r="B20" s="122"/>
      <c r="C20" s="129" t="s">
        <v>111</v>
      </c>
      <c r="D20" s="129"/>
      <c r="E20" s="126"/>
      <c r="F20" s="133"/>
      <c r="G20" s="126"/>
      <c r="H20" s="126"/>
      <c r="I20" s="126">
        <v>2</v>
      </c>
      <c r="J20" s="126"/>
      <c r="K20" s="126"/>
      <c r="L20" s="126">
        <v>10</v>
      </c>
      <c r="M20" s="126">
        <v>16</v>
      </c>
      <c r="N20" s="126"/>
      <c r="O20" s="126"/>
      <c r="P20" s="126">
        <v>1</v>
      </c>
      <c r="Q20" s="126"/>
      <c r="R20" s="115">
        <f>SUM(E20:Q20)</f>
        <v>29</v>
      </c>
    </row>
    <row r="21" spans="1:18" ht="20.100000000000001" customHeight="1" x14ac:dyDescent="0.25">
      <c r="A21" s="106"/>
      <c r="B21" s="122"/>
      <c r="C21" s="129" t="s">
        <v>112</v>
      </c>
      <c r="D21" s="129"/>
      <c r="E21" s="126">
        <v>5</v>
      </c>
      <c r="F21" s="133">
        <v>2</v>
      </c>
      <c r="G21" s="126">
        <v>5</v>
      </c>
      <c r="H21" s="126">
        <v>1</v>
      </c>
      <c r="I21" s="126">
        <v>2</v>
      </c>
      <c r="J21" s="126">
        <v>3</v>
      </c>
      <c r="K21" s="126"/>
      <c r="L21" s="126">
        <v>64</v>
      </c>
      <c r="M21" s="126">
        <v>110</v>
      </c>
      <c r="N21" s="127"/>
      <c r="O21" s="126">
        <v>3</v>
      </c>
      <c r="P21" s="126">
        <v>15</v>
      </c>
      <c r="Q21" s="126"/>
      <c r="R21" s="115">
        <f t="shared" si="0"/>
        <v>210</v>
      </c>
    </row>
    <row r="22" spans="1:18" ht="20.100000000000001" customHeight="1" x14ac:dyDescent="0.25">
      <c r="A22" s="106"/>
      <c r="B22" s="122"/>
      <c r="C22" s="129" t="s">
        <v>115</v>
      </c>
      <c r="D22" s="129"/>
      <c r="E22" s="126"/>
      <c r="F22" s="133">
        <v>2</v>
      </c>
      <c r="G22" s="126">
        <v>3</v>
      </c>
      <c r="H22" s="126"/>
      <c r="I22" s="126">
        <v>5</v>
      </c>
      <c r="J22" s="126">
        <v>1</v>
      </c>
      <c r="K22" s="126"/>
      <c r="L22" s="126">
        <v>25</v>
      </c>
      <c r="M22" s="126">
        <v>56</v>
      </c>
      <c r="N22" s="127"/>
      <c r="O22" s="126">
        <v>5</v>
      </c>
      <c r="P22" s="126">
        <v>11</v>
      </c>
      <c r="Q22" s="126">
        <v>1</v>
      </c>
      <c r="R22" s="115">
        <f t="shared" si="0"/>
        <v>109</v>
      </c>
    </row>
    <row r="23" spans="1:18" ht="15" customHeight="1" x14ac:dyDescent="0.25">
      <c r="A23" s="106"/>
      <c r="B23" s="122"/>
      <c r="C23" s="129" t="s">
        <v>116</v>
      </c>
      <c r="D23" s="129"/>
      <c r="E23" s="126"/>
      <c r="F23" s="133"/>
      <c r="G23" s="126"/>
      <c r="H23" s="126"/>
      <c r="I23" s="126"/>
      <c r="J23" s="126"/>
      <c r="K23" s="126"/>
      <c r="L23" s="126"/>
      <c r="M23" s="126"/>
      <c r="N23" s="127"/>
      <c r="O23" s="126"/>
      <c r="P23" s="126"/>
      <c r="Q23" s="126"/>
      <c r="R23" s="115">
        <f t="shared" si="0"/>
        <v>0</v>
      </c>
    </row>
    <row r="24" spans="1:18" x14ac:dyDescent="0.25">
      <c r="A24" s="106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spans="1:18" x14ac:dyDescent="0.25">
      <c r="A25" s="135" t="s">
        <v>117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</row>
    <row r="26" spans="1:18" x14ac:dyDescent="0.25">
      <c r="A26" s="103" t="s">
        <v>118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</row>
    <row r="27" spans="1:18" x14ac:dyDescent="0.25">
      <c r="A27" s="136" t="s">
        <v>119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</row>
    <row r="28" spans="1:18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</row>
    <row r="29" spans="1:18" x14ac:dyDescent="0.25">
      <c r="A29" s="103" t="s">
        <v>120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18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8" x14ac:dyDescent="0.25">
      <c r="A31" s="136" t="s">
        <v>121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</row>
    <row r="32" spans="1:18" x14ac:dyDescent="0.2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</row>
    <row r="33" spans="1:18" x14ac:dyDescent="0.2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</sheetData>
  <mergeCells count="34">
    <mergeCell ref="A24:R24"/>
    <mergeCell ref="A25:R25"/>
    <mergeCell ref="A26:R26"/>
    <mergeCell ref="A27:R28"/>
    <mergeCell ref="A29:R30"/>
    <mergeCell ref="A31:R33"/>
    <mergeCell ref="B19:B23"/>
    <mergeCell ref="C19:D19"/>
    <mergeCell ref="C20:D20"/>
    <mergeCell ref="C21:D21"/>
    <mergeCell ref="C22:D22"/>
    <mergeCell ref="C23:D23"/>
    <mergeCell ref="B14:B17"/>
    <mergeCell ref="C14:D14"/>
    <mergeCell ref="C15:D15"/>
    <mergeCell ref="C16:D16"/>
    <mergeCell ref="C17:D17"/>
    <mergeCell ref="B18:D18"/>
    <mergeCell ref="B7:D7"/>
    <mergeCell ref="B8:D8"/>
    <mergeCell ref="B9:B12"/>
    <mergeCell ref="C9:D9"/>
    <mergeCell ref="C10:C12"/>
    <mergeCell ref="B13:D13"/>
    <mergeCell ref="A2:R2"/>
    <mergeCell ref="A3:R3"/>
    <mergeCell ref="A4:E4"/>
    <mergeCell ref="F4:J4"/>
    <mergeCell ref="A5:A23"/>
    <mergeCell ref="B5:D6"/>
    <mergeCell ref="E5:I5"/>
    <mergeCell ref="J5:M5"/>
    <mergeCell ref="N5:Q5"/>
    <mergeCell ref="R5:R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D08E-1195-47ED-B01A-D8FF5871A8A1}">
  <dimension ref="A1:H153"/>
  <sheetViews>
    <sheetView topLeftCell="A10" workbookViewId="0">
      <selection activeCell="P52" sqref="P52"/>
    </sheetView>
  </sheetViews>
  <sheetFormatPr defaultRowHeight="14.25" x14ac:dyDescent="0.25"/>
  <cols>
    <col min="1" max="1" width="3.7109375" style="100" customWidth="1"/>
    <col min="2" max="2" width="20.42578125" style="100" customWidth="1"/>
    <col min="3" max="3" width="4" style="207" customWidth="1"/>
    <col min="4" max="4" width="9.140625" style="207"/>
    <col min="5" max="5" width="20.85546875" style="207" customWidth="1"/>
    <col min="6" max="6" width="8.5703125" style="100" customWidth="1"/>
    <col min="7" max="256" width="9.140625" style="100"/>
    <col min="257" max="257" width="3.7109375" style="100" customWidth="1"/>
    <col min="258" max="258" width="20.42578125" style="100" customWidth="1"/>
    <col min="259" max="259" width="4" style="100" customWidth="1"/>
    <col min="260" max="260" width="9.140625" style="100"/>
    <col min="261" max="261" width="20.85546875" style="100" customWidth="1"/>
    <col min="262" max="262" width="8.5703125" style="100" customWidth="1"/>
    <col min="263" max="512" width="9.140625" style="100"/>
    <col min="513" max="513" width="3.7109375" style="100" customWidth="1"/>
    <col min="514" max="514" width="20.42578125" style="100" customWidth="1"/>
    <col min="515" max="515" width="4" style="100" customWidth="1"/>
    <col min="516" max="516" width="9.140625" style="100"/>
    <col min="517" max="517" width="20.85546875" style="100" customWidth="1"/>
    <col min="518" max="518" width="8.5703125" style="100" customWidth="1"/>
    <col min="519" max="768" width="9.140625" style="100"/>
    <col min="769" max="769" width="3.7109375" style="100" customWidth="1"/>
    <col min="770" max="770" width="20.42578125" style="100" customWidth="1"/>
    <col min="771" max="771" width="4" style="100" customWidth="1"/>
    <col min="772" max="772" width="9.140625" style="100"/>
    <col min="773" max="773" width="20.85546875" style="100" customWidth="1"/>
    <col min="774" max="774" width="8.5703125" style="100" customWidth="1"/>
    <col min="775" max="1024" width="9.140625" style="100"/>
    <col min="1025" max="1025" width="3.7109375" style="100" customWidth="1"/>
    <col min="1026" max="1026" width="20.42578125" style="100" customWidth="1"/>
    <col min="1027" max="1027" width="4" style="100" customWidth="1"/>
    <col min="1028" max="1028" width="9.140625" style="100"/>
    <col min="1029" max="1029" width="20.85546875" style="100" customWidth="1"/>
    <col min="1030" max="1030" width="8.5703125" style="100" customWidth="1"/>
    <col min="1031" max="1280" width="9.140625" style="100"/>
    <col min="1281" max="1281" width="3.7109375" style="100" customWidth="1"/>
    <col min="1282" max="1282" width="20.42578125" style="100" customWidth="1"/>
    <col min="1283" max="1283" width="4" style="100" customWidth="1"/>
    <col min="1284" max="1284" width="9.140625" style="100"/>
    <col min="1285" max="1285" width="20.85546875" style="100" customWidth="1"/>
    <col min="1286" max="1286" width="8.5703125" style="100" customWidth="1"/>
    <col min="1287" max="1536" width="9.140625" style="100"/>
    <col min="1537" max="1537" width="3.7109375" style="100" customWidth="1"/>
    <col min="1538" max="1538" width="20.42578125" style="100" customWidth="1"/>
    <col min="1539" max="1539" width="4" style="100" customWidth="1"/>
    <col min="1540" max="1540" width="9.140625" style="100"/>
    <col min="1541" max="1541" width="20.85546875" style="100" customWidth="1"/>
    <col min="1542" max="1542" width="8.5703125" style="100" customWidth="1"/>
    <col min="1543" max="1792" width="9.140625" style="100"/>
    <col min="1793" max="1793" width="3.7109375" style="100" customWidth="1"/>
    <col min="1794" max="1794" width="20.42578125" style="100" customWidth="1"/>
    <col min="1795" max="1795" width="4" style="100" customWidth="1"/>
    <col min="1796" max="1796" width="9.140625" style="100"/>
    <col min="1797" max="1797" width="20.85546875" style="100" customWidth="1"/>
    <col min="1798" max="1798" width="8.5703125" style="100" customWidth="1"/>
    <col min="1799" max="2048" width="9.140625" style="100"/>
    <col min="2049" max="2049" width="3.7109375" style="100" customWidth="1"/>
    <col min="2050" max="2050" width="20.42578125" style="100" customWidth="1"/>
    <col min="2051" max="2051" width="4" style="100" customWidth="1"/>
    <col min="2052" max="2052" width="9.140625" style="100"/>
    <col min="2053" max="2053" width="20.85546875" style="100" customWidth="1"/>
    <col min="2054" max="2054" width="8.5703125" style="100" customWidth="1"/>
    <col min="2055" max="2304" width="9.140625" style="100"/>
    <col min="2305" max="2305" width="3.7109375" style="100" customWidth="1"/>
    <col min="2306" max="2306" width="20.42578125" style="100" customWidth="1"/>
    <col min="2307" max="2307" width="4" style="100" customWidth="1"/>
    <col min="2308" max="2308" width="9.140625" style="100"/>
    <col min="2309" max="2309" width="20.85546875" style="100" customWidth="1"/>
    <col min="2310" max="2310" width="8.5703125" style="100" customWidth="1"/>
    <col min="2311" max="2560" width="9.140625" style="100"/>
    <col min="2561" max="2561" width="3.7109375" style="100" customWidth="1"/>
    <col min="2562" max="2562" width="20.42578125" style="100" customWidth="1"/>
    <col min="2563" max="2563" width="4" style="100" customWidth="1"/>
    <col min="2564" max="2564" width="9.140625" style="100"/>
    <col min="2565" max="2565" width="20.85546875" style="100" customWidth="1"/>
    <col min="2566" max="2566" width="8.5703125" style="100" customWidth="1"/>
    <col min="2567" max="2816" width="9.140625" style="100"/>
    <col min="2817" max="2817" width="3.7109375" style="100" customWidth="1"/>
    <col min="2818" max="2818" width="20.42578125" style="100" customWidth="1"/>
    <col min="2819" max="2819" width="4" style="100" customWidth="1"/>
    <col min="2820" max="2820" width="9.140625" style="100"/>
    <col min="2821" max="2821" width="20.85546875" style="100" customWidth="1"/>
    <col min="2822" max="2822" width="8.5703125" style="100" customWidth="1"/>
    <col min="2823" max="3072" width="9.140625" style="100"/>
    <col min="3073" max="3073" width="3.7109375" style="100" customWidth="1"/>
    <col min="3074" max="3074" width="20.42578125" style="100" customWidth="1"/>
    <col min="3075" max="3075" width="4" style="100" customWidth="1"/>
    <col min="3076" max="3076" width="9.140625" style="100"/>
    <col min="3077" max="3077" width="20.85546875" style="100" customWidth="1"/>
    <col min="3078" max="3078" width="8.5703125" style="100" customWidth="1"/>
    <col min="3079" max="3328" width="9.140625" style="100"/>
    <col min="3329" max="3329" width="3.7109375" style="100" customWidth="1"/>
    <col min="3330" max="3330" width="20.42578125" style="100" customWidth="1"/>
    <col min="3331" max="3331" width="4" style="100" customWidth="1"/>
    <col min="3332" max="3332" width="9.140625" style="100"/>
    <col min="3333" max="3333" width="20.85546875" style="100" customWidth="1"/>
    <col min="3334" max="3334" width="8.5703125" style="100" customWidth="1"/>
    <col min="3335" max="3584" width="9.140625" style="100"/>
    <col min="3585" max="3585" width="3.7109375" style="100" customWidth="1"/>
    <col min="3586" max="3586" width="20.42578125" style="100" customWidth="1"/>
    <col min="3587" max="3587" width="4" style="100" customWidth="1"/>
    <col min="3588" max="3588" width="9.140625" style="100"/>
    <col min="3589" max="3589" width="20.85546875" style="100" customWidth="1"/>
    <col min="3590" max="3590" width="8.5703125" style="100" customWidth="1"/>
    <col min="3591" max="3840" width="9.140625" style="100"/>
    <col min="3841" max="3841" width="3.7109375" style="100" customWidth="1"/>
    <col min="3842" max="3842" width="20.42578125" style="100" customWidth="1"/>
    <col min="3843" max="3843" width="4" style="100" customWidth="1"/>
    <col min="3844" max="3844" width="9.140625" style="100"/>
    <col min="3845" max="3845" width="20.85546875" style="100" customWidth="1"/>
    <col min="3846" max="3846" width="8.5703125" style="100" customWidth="1"/>
    <col min="3847" max="4096" width="9.140625" style="100"/>
    <col min="4097" max="4097" width="3.7109375" style="100" customWidth="1"/>
    <col min="4098" max="4098" width="20.42578125" style="100" customWidth="1"/>
    <col min="4099" max="4099" width="4" style="100" customWidth="1"/>
    <col min="4100" max="4100" width="9.140625" style="100"/>
    <col min="4101" max="4101" width="20.85546875" style="100" customWidth="1"/>
    <col min="4102" max="4102" width="8.5703125" style="100" customWidth="1"/>
    <col min="4103" max="4352" width="9.140625" style="100"/>
    <col min="4353" max="4353" width="3.7109375" style="100" customWidth="1"/>
    <col min="4354" max="4354" width="20.42578125" style="100" customWidth="1"/>
    <col min="4355" max="4355" width="4" style="100" customWidth="1"/>
    <col min="4356" max="4356" width="9.140625" style="100"/>
    <col min="4357" max="4357" width="20.85546875" style="100" customWidth="1"/>
    <col min="4358" max="4358" width="8.5703125" style="100" customWidth="1"/>
    <col min="4359" max="4608" width="9.140625" style="100"/>
    <col min="4609" max="4609" width="3.7109375" style="100" customWidth="1"/>
    <col min="4610" max="4610" width="20.42578125" style="100" customWidth="1"/>
    <col min="4611" max="4611" width="4" style="100" customWidth="1"/>
    <col min="4612" max="4612" width="9.140625" style="100"/>
    <col min="4613" max="4613" width="20.85546875" style="100" customWidth="1"/>
    <col min="4614" max="4614" width="8.5703125" style="100" customWidth="1"/>
    <col min="4615" max="4864" width="9.140625" style="100"/>
    <col min="4865" max="4865" width="3.7109375" style="100" customWidth="1"/>
    <col min="4866" max="4866" width="20.42578125" style="100" customWidth="1"/>
    <col min="4867" max="4867" width="4" style="100" customWidth="1"/>
    <col min="4868" max="4868" width="9.140625" style="100"/>
    <col min="4869" max="4869" width="20.85546875" style="100" customWidth="1"/>
    <col min="4870" max="4870" width="8.5703125" style="100" customWidth="1"/>
    <col min="4871" max="5120" width="9.140625" style="100"/>
    <col min="5121" max="5121" width="3.7109375" style="100" customWidth="1"/>
    <col min="5122" max="5122" width="20.42578125" style="100" customWidth="1"/>
    <col min="5123" max="5123" width="4" style="100" customWidth="1"/>
    <col min="5124" max="5124" width="9.140625" style="100"/>
    <col min="5125" max="5125" width="20.85546875" style="100" customWidth="1"/>
    <col min="5126" max="5126" width="8.5703125" style="100" customWidth="1"/>
    <col min="5127" max="5376" width="9.140625" style="100"/>
    <col min="5377" max="5377" width="3.7109375" style="100" customWidth="1"/>
    <col min="5378" max="5378" width="20.42578125" style="100" customWidth="1"/>
    <col min="5379" max="5379" width="4" style="100" customWidth="1"/>
    <col min="5380" max="5380" width="9.140625" style="100"/>
    <col min="5381" max="5381" width="20.85546875" style="100" customWidth="1"/>
    <col min="5382" max="5382" width="8.5703125" style="100" customWidth="1"/>
    <col min="5383" max="5632" width="9.140625" style="100"/>
    <col min="5633" max="5633" width="3.7109375" style="100" customWidth="1"/>
    <col min="5634" max="5634" width="20.42578125" style="100" customWidth="1"/>
    <col min="5635" max="5635" width="4" style="100" customWidth="1"/>
    <col min="5636" max="5636" width="9.140625" style="100"/>
    <col min="5637" max="5637" width="20.85546875" style="100" customWidth="1"/>
    <col min="5638" max="5638" width="8.5703125" style="100" customWidth="1"/>
    <col min="5639" max="5888" width="9.140625" style="100"/>
    <col min="5889" max="5889" width="3.7109375" style="100" customWidth="1"/>
    <col min="5890" max="5890" width="20.42578125" style="100" customWidth="1"/>
    <col min="5891" max="5891" width="4" style="100" customWidth="1"/>
    <col min="5892" max="5892" width="9.140625" style="100"/>
    <col min="5893" max="5893" width="20.85546875" style="100" customWidth="1"/>
    <col min="5894" max="5894" width="8.5703125" style="100" customWidth="1"/>
    <col min="5895" max="6144" width="9.140625" style="100"/>
    <col min="6145" max="6145" width="3.7109375" style="100" customWidth="1"/>
    <col min="6146" max="6146" width="20.42578125" style="100" customWidth="1"/>
    <col min="6147" max="6147" width="4" style="100" customWidth="1"/>
    <col min="6148" max="6148" width="9.140625" style="100"/>
    <col min="6149" max="6149" width="20.85546875" style="100" customWidth="1"/>
    <col min="6150" max="6150" width="8.5703125" style="100" customWidth="1"/>
    <col min="6151" max="6400" width="9.140625" style="100"/>
    <col min="6401" max="6401" width="3.7109375" style="100" customWidth="1"/>
    <col min="6402" max="6402" width="20.42578125" style="100" customWidth="1"/>
    <col min="6403" max="6403" width="4" style="100" customWidth="1"/>
    <col min="6404" max="6404" width="9.140625" style="100"/>
    <col min="6405" max="6405" width="20.85546875" style="100" customWidth="1"/>
    <col min="6406" max="6406" width="8.5703125" style="100" customWidth="1"/>
    <col min="6407" max="6656" width="9.140625" style="100"/>
    <col min="6657" max="6657" width="3.7109375" style="100" customWidth="1"/>
    <col min="6658" max="6658" width="20.42578125" style="100" customWidth="1"/>
    <col min="6659" max="6659" width="4" style="100" customWidth="1"/>
    <col min="6660" max="6660" width="9.140625" style="100"/>
    <col min="6661" max="6661" width="20.85546875" style="100" customWidth="1"/>
    <col min="6662" max="6662" width="8.5703125" style="100" customWidth="1"/>
    <col min="6663" max="6912" width="9.140625" style="100"/>
    <col min="6913" max="6913" width="3.7109375" style="100" customWidth="1"/>
    <col min="6914" max="6914" width="20.42578125" style="100" customWidth="1"/>
    <col min="6915" max="6915" width="4" style="100" customWidth="1"/>
    <col min="6916" max="6916" width="9.140625" style="100"/>
    <col min="6917" max="6917" width="20.85546875" style="100" customWidth="1"/>
    <col min="6918" max="6918" width="8.5703125" style="100" customWidth="1"/>
    <col min="6919" max="7168" width="9.140625" style="100"/>
    <col min="7169" max="7169" width="3.7109375" style="100" customWidth="1"/>
    <col min="7170" max="7170" width="20.42578125" style="100" customWidth="1"/>
    <col min="7171" max="7171" width="4" style="100" customWidth="1"/>
    <col min="7172" max="7172" width="9.140625" style="100"/>
    <col min="7173" max="7173" width="20.85546875" style="100" customWidth="1"/>
    <col min="7174" max="7174" width="8.5703125" style="100" customWidth="1"/>
    <col min="7175" max="7424" width="9.140625" style="100"/>
    <col min="7425" max="7425" width="3.7109375" style="100" customWidth="1"/>
    <col min="7426" max="7426" width="20.42578125" style="100" customWidth="1"/>
    <col min="7427" max="7427" width="4" style="100" customWidth="1"/>
    <col min="7428" max="7428" width="9.140625" style="100"/>
    <col min="7429" max="7429" width="20.85546875" style="100" customWidth="1"/>
    <col min="7430" max="7430" width="8.5703125" style="100" customWidth="1"/>
    <col min="7431" max="7680" width="9.140625" style="100"/>
    <col min="7681" max="7681" width="3.7109375" style="100" customWidth="1"/>
    <col min="7682" max="7682" width="20.42578125" style="100" customWidth="1"/>
    <col min="7683" max="7683" width="4" style="100" customWidth="1"/>
    <col min="7684" max="7684" width="9.140625" style="100"/>
    <col min="7685" max="7685" width="20.85546875" style="100" customWidth="1"/>
    <col min="7686" max="7686" width="8.5703125" style="100" customWidth="1"/>
    <col min="7687" max="7936" width="9.140625" style="100"/>
    <col min="7937" max="7937" width="3.7109375" style="100" customWidth="1"/>
    <col min="7938" max="7938" width="20.42578125" style="100" customWidth="1"/>
    <col min="7939" max="7939" width="4" style="100" customWidth="1"/>
    <col min="7940" max="7940" width="9.140625" style="100"/>
    <col min="7941" max="7941" width="20.85546875" style="100" customWidth="1"/>
    <col min="7942" max="7942" width="8.5703125" style="100" customWidth="1"/>
    <col min="7943" max="8192" width="9.140625" style="100"/>
    <col min="8193" max="8193" width="3.7109375" style="100" customWidth="1"/>
    <col min="8194" max="8194" width="20.42578125" style="100" customWidth="1"/>
    <col min="8195" max="8195" width="4" style="100" customWidth="1"/>
    <col min="8196" max="8196" width="9.140625" style="100"/>
    <col min="8197" max="8197" width="20.85546875" style="100" customWidth="1"/>
    <col min="8198" max="8198" width="8.5703125" style="100" customWidth="1"/>
    <col min="8199" max="8448" width="9.140625" style="100"/>
    <col min="8449" max="8449" width="3.7109375" style="100" customWidth="1"/>
    <col min="8450" max="8450" width="20.42578125" style="100" customWidth="1"/>
    <col min="8451" max="8451" width="4" style="100" customWidth="1"/>
    <col min="8452" max="8452" width="9.140625" style="100"/>
    <col min="8453" max="8453" width="20.85546875" style="100" customWidth="1"/>
    <col min="8454" max="8454" width="8.5703125" style="100" customWidth="1"/>
    <col min="8455" max="8704" width="9.140625" style="100"/>
    <col min="8705" max="8705" width="3.7109375" style="100" customWidth="1"/>
    <col min="8706" max="8706" width="20.42578125" style="100" customWidth="1"/>
    <col min="8707" max="8707" width="4" style="100" customWidth="1"/>
    <col min="8708" max="8708" width="9.140625" style="100"/>
    <col min="8709" max="8709" width="20.85546875" style="100" customWidth="1"/>
    <col min="8710" max="8710" width="8.5703125" style="100" customWidth="1"/>
    <col min="8711" max="8960" width="9.140625" style="100"/>
    <col min="8961" max="8961" width="3.7109375" style="100" customWidth="1"/>
    <col min="8962" max="8962" width="20.42578125" style="100" customWidth="1"/>
    <col min="8963" max="8963" width="4" style="100" customWidth="1"/>
    <col min="8964" max="8964" width="9.140625" style="100"/>
    <col min="8965" max="8965" width="20.85546875" style="100" customWidth="1"/>
    <col min="8966" max="8966" width="8.5703125" style="100" customWidth="1"/>
    <col min="8967" max="9216" width="9.140625" style="100"/>
    <col min="9217" max="9217" width="3.7109375" style="100" customWidth="1"/>
    <col min="9218" max="9218" width="20.42578125" style="100" customWidth="1"/>
    <col min="9219" max="9219" width="4" style="100" customWidth="1"/>
    <col min="9220" max="9220" width="9.140625" style="100"/>
    <col min="9221" max="9221" width="20.85546875" style="100" customWidth="1"/>
    <col min="9222" max="9222" width="8.5703125" style="100" customWidth="1"/>
    <col min="9223" max="9472" width="9.140625" style="100"/>
    <col min="9473" max="9473" width="3.7109375" style="100" customWidth="1"/>
    <col min="9474" max="9474" width="20.42578125" style="100" customWidth="1"/>
    <col min="9475" max="9475" width="4" style="100" customWidth="1"/>
    <col min="9476" max="9476" width="9.140625" style="100"/>
    <col min="9477" max="9477" width="20.85546875" style="100" customWidth="1"/>
    <col min="9478" max="9478" width="8.5703125" style="100" customWidth="1"/>
    <col min="9479" max="9728" width="9.140625" style="100"/>
    <col min="9729" max="9729" width="3.7109375" style="100" customWidth="1"/>
    <col min="9730" max="9730" width="20.42578125" style="100" customWidth="1"/>
    <col min="9731" max="9731" width="4" style="100" customWidth="1"/>
    <col min="9732" max="9732" width="9.140625" style="100"/>
    <col min="9733" max="9733" width="20.85546875" style="100" customWidth="1"/>
    <col min="9734" max="9734" width="8.5703125" style="100" customWidth="1"/>
    <col min="9735" max="9984" width="9.140625" style="100"/>
    <col min="9985" max="9985" width="3.7109375" style="100" customWidth="1"/>
    <col min="9986" max="9986" width="20.42578125" style="100" customWidth="1"/>
    <col min="9987" max="9987" width="4" style="100" customWidth="1"/>
    <col min="9988" max="9988" width="9.140625" style="100"/>
    <col min="9989" max="9989" width="20.85546875" style="100" customWidth="1"/>
    <col min="9990" max="9990" width="8.5703125" style="100" customWidth="1"/>
    <col min="9991" max="10240" width="9.140625" style="100"/>
    <col min="10241" max="10241" width="3.7109375" style="100" customWidth="1"/>
    <col min="10242" max="10242" width="20.42578125" style="100" customWidth="1"/>
    <col min="10243" max="10243" width="4" style="100" customWidth="1"/>
    <col min="10244" max="10244" width="9.140625" style="100"/>
    <col min="10245" max="10245" width="20.85546875" style="100" customWidth="1"/>
    <col min="10246" max="10246" width="8.5703125" style="100" customWidth="1"/>
    <col min="10247" max="10496" width="9.140625" style="100"/>
    <col min="10497" max="10497" width="3.7109375" style="100" customWidth="1"/>
    <col min="10498" max="10498" width="20.42578125" style="100" customWidth="1"/>
    <col min="10499" max="10499" width="4" style="100" customWidth="1"/>
    <col min="10500" max="10500" width="9.140625" style="100"/>
    <col min="10501" max="10501" width="20.85546875" style="100" customWidth="1"/>
    <col min="10502" max="10502" width="8.5703125" style="100" customWidth="1"/>
    <col min="10503" max="10752" width="9.140625" style="100"/>
    <col min="10753" max="10753" width="3.7109375" style="100" customWidth="1"/>
    <col min="10754" max="10754" width="20.42578125" style="100" customWidth="1"/>
    <col min="10755" max="10755" width="4" style="100" customWidth="1"/>
    <col min="10756" max="10756" width="9.140625" style="100"/>
    <col min="10757" max="10757" width="20.85546875" style="100" customWidth="1"/>
    <col min="10758" max="10758" width="8.5703125" style="100" customWidth="1"/>
    <col min="10759" max="11008" width="9.140625" style="100"/>
    <col min="11009" max="11009" width="3.7109375" style="100" customWidth="1"/>
    <col min="11010" max="11010" width="20.42578125" style="100" customWidth="1"/>
    <col min="11011" max="11011" width="4" style="100" customWidth="1"/>
    <col min="11012" max="11012" width="9.140625" style="100"/>
    <col min="11013" max="11013" width="20.85546875" style="100" customWidth="1"/>
    <col min="11014" max="11014" width="8.5703125" style="100" customWidth="1"/>
    <col min="11015" max="11264" width="9.140625" style="100"/>
    <col min="11265" max="11265" width="3.7109375" style="100" customWidth="1"/>
    <col min="11266" max="11266" width="20.42578125" style="100" customWidth="1"/>
    <col min="11267" max="11267" width="4" style="100" customWidth="1"/>
    <col min="11268" max="11268" width="9.140625" style="100"/>
    <col min="11269" max="11269" width="20.85546875" style="100" customWidth="1"/>
    <col min="11270" max="11270" width="8.5703125" style="100" customWidth="1"/>
    <col min="11271" max="11520" width="9.140625" style="100"/>
    <col min="11521" max="11521" width="3.7109375" style="100" customWidth="1"/>
    <col min="11522" max="11522" width="20.42578125" style="100" customWidth="1"/>
    <col min="11523" max="11523" width="4" style="100" customWidth="1"/>
    <col min="11524" max="11524" width="9.140625" style="100"/>
    <col min="11525" max="11525" width="20.85546875" style="100" customWidth="1"/>
    <col min="11526" max="11526" width="8.5703125" style="100" customWidth="1"/>
    <col min="11527" max="11776" width="9.140625" style="100"/>
    <col min="11777" max="11777" width="3.7109375" style="100" customWidth="1"/>
    <col min="11778" max="11778" width="20.42578125" style="100" customWidth="1"/>
    <col min="11779" max="11779" width="4" style="100" customWidth="1"/>
    <col min="11780" max="11780" width="9.140625" style="100"/>
    <col min="11781" max="11781" width="20.85546875" style="100" customWidth="1"/>
    <col min="11782" max="11782" width="8.5703125" style="100" customWidth="1"/>
    <col min="11783" max="12032" width="9.140625" style="100"/>
    <col min="12033" max="12033" width="3.7109375" style="100" customWidth="1"/>
    <col min="12034" max="12034" width="20.42578125" style="100" customWidth="1"/>
    <col min="12035" max="12035" width="4" style="100" customWidth="1"/>
    <col min="12036" max="12036" width="9.140625" style="100"/>
    <col min="12037" max="12037" width="20.85546875" style="100" customWidth="1"/>
    <col min="12038" max="12038" width="8.5703125" style="100" customWidth="1"/>
    <col min="12039" max="12288" width="9.140625" style="100"/>
    <col min="12289" max="12289" width="3.7109375" style="100" customWidth="1"/>
    <col min="12290" max="12290" width="20.42578125" style="100" customWidth="1"/>
    <col min="12291" max="12291" width="4" style="100" customWidth="1"/>
    <col min="12292" max="12292" width="9.140625" style="100"/>
    <col min="12293" max="12293" width="20.85546875" style="100" customWidth="1"/>
    <col min="12294" max="12294" width="8.5703125" style="100" customWidth="1"/>
    <col min="12295" max="12544" width="9.140625" style="100"/>
    <col min="12545" max="12545" width="3.7109375" style="100" customWidth="1"/>
    <col min="12546" max="12546" width="20.42578125" style="100" customWidth="1"/>
    <col min="12547" max="12547" width="4" style="100" customWidth="1"/>
    <col min="12548" max="12548" width="9.140625" style="100"/>
    <col min="12549" max="12549" width="20.85546875" style="100" customWidth="1"/>
    <col min="12550" max="12550" width="8.5703125" style="100" customWidth="1"/>
    <col min="12551" max="12800" width="9.140625" style="100"/>
    <col min="12801" max="12801" width="3.7109375" style="100" customWidth="1"/>
    <col min="12802" max="12802" width="20.42578125" style="100" customWidth="1"/>
    <col min="12803" max="12803" width="4" style="100" customWidth="1"/>
    <col min="12804" max="12804" width="9.140625" style="100"/>
    <col min="12805" max="12805" width="20.85546875" style="100" customWidth="1"/>
    <col min="12806" max="12806" width="8.5703125" style="100" customWidth="1"/>
    <col min="12807" max="13056" width="9.140625" style="100"/>
    <col min="13057" max="13057" width="3.7109375" style="100" customWidth="1"/>
    <col min="13058" max="13058" width="20.42578125" style="100" customWidth="1"/>
    <col min="13059" max="13059" width="4" style="100" customWidth="1"/>
    <col min="13060" max="13060" width="9.140625" style="100"/>
    <col min="13061" max="13061" width="20.85546875" style="100" customWidth="1"/>
    <col min="13062" max="13062" width="8.5703125" style="100" customWidth="1"/>
    <col min="13063" max="13312" width="9.140625" style="100"/>
    <col min="13313" max="13313" width="3.7109375" style="100" customWidth="1"/>
    <col min="13314" max="13314" width="20.42578125" style="100" customWidth="1"/>
    <col min="13315" max="13315" width="4" style="100" customWidth="1"/>
    <col min="13316" max="13316" width="9.140625" style="100"/>
    <col min="13317" max="13317" width="20.85546875" style="100" customWidth="1"/>
    <col min="13318" max="13318" width="8.5703125" style="100" customWidth="1"/>
    <col min="13319" max="13568" width="9.140625" style="100"/>
    <col min="13569" max="13569" width="3.7109375" style="100" customWidth="1"/>
    <col min="13570" max="13570" width="20.42578125" style="100" customWidth="1"/>
    <col min="13571" max="13571" width="4" style="100" customWidth="1"/>
    <col min="13572" max="13572" width="9.140625" style="100"/>
    <col min="13573" max="13573" width="20.85546875" style="100" customWidth="1"/>
    <col min="13574" max="13574" width="8.5703125" style="100" customWidth="1"/>
    <col min="13575" max="13824" width="9.140625" style="100"/>
    <col min="13825" max="13825" width="3.7109375" style="100" customWidth="1"/>
    <col min="13826" max="13826" width="20.42578125" style="100" customWidth="1"/>
    <col min="13827" max="13827" width="4" style="100" customWidth="1"/>
    <col min="13828" max="13828" width="9.140625" style="100"/>
    <col min="13829" max="13829" width="20.85546875" style="100" customWidth="1"/>
    <col min="13830" max="13830" width="8.5703125" style="100" customWidth="1"/>
    <col min="13831" max="14080" width="9.140625" style="100"/>
    <col min="14081" max="14081" width="3.7109375" style="100" customWidth="1"/>
    <col min="14082" max="14082" width="20.42578125" style="100" customWidth="1"/>
    <col min="14083" max="14083" width="4" style="100" customWidth="1"/>
    <col min="14084" max="14084" width="9.140625" style="100"/>
    <col min="14085" max="14085" width="20.85546875" style="100" customWidth="1"/>
    <col min="14086" max="14086" width="8.5703125" style="100" customWidth="1"/>
    <col min="14087" max="14336" width="9.140625" style="100"/>
    <col min="14337" max="14337" width="3.7109375" style="100" customWidth="1"/>
    <col min="14338" max="14338" width="20.42578125" style="100" customWidth="1"/>
    <col min="14339" max="14339" width="4" style="100" customWidth="1"/>
    <col min="14340" max="14340" width="9.140625" style="100"/>
    <col min="14341" max="14341" width="20.85546875" style="100" customWidth="1"/>
    <col min="14342" max="14342" width="8.5703125" style="100" customWidth="1"/>
    <col min="14343" max="14592" width="9.140625" style="100"/>
    <col min="14593" max="14593" width="3.7109375" style="100" customWidth="1"/>
    <col min="14594" max="14594" width="20.42578125" style="100" customWidth="1"/>
    <col min="14595" max="14595" width="4" style="100" customWidth="1"/>
    <col min="14596" max="14596" width="9.140625" style="100"/>
    <col min="14597" max="14597" width="20.85546875" style="100" customWidth="1"/>
    <col min="14598" max="14598" width="8.5703125" style="100" customWidth="1"/>
    <col min="14599" max="14848" width="9.140625" style="100"/>
    <col min="14849" max="14849" width="3.7109375" style="100" customWidth="1"/>
    <col min="14850" max="14850" width="20.42578125" style="100" customWidth="1"/>
    <col min="14851" max="14851" width="4" style="100" customWidth="1"/>
    <col min="14852" max="14852" width="9.140625" style="100"/>
    <col min="14853" max="14853" width="20.85546875" style="100" customWidth="1"/>
    <col min="14854" max="14854" width="8.5703125" style="100" customWidth="1"/>
    <col min="14855" max="15104" width="9.140625" style="100"/>
    <col min="15105" max="15105" width="3.7109375" style="100" customWidth="1"/>
    <col min="15106" max="15106" width="20.42578125" style="100" customWidth="1"/>
    <col min="15107" max="15107" width="4" style="100" customWidth="1"/>
    <col min="15108" max="15108" width="9.140625" style="100"/>
    <col min="15109" max="15109" width="20.85546875" style="100" customWidth="1"/>
    <col min="15110" max="15110" width="8.5703125" style="100" customWidth="1"/>
    <col min="15111" max="15360" width="9.140625" style="100"/>
    <col min="15361" max="15361" width="3.7109375" style="100" customWidth="1"/>
    <col min="15362" max="15362" width="20.42578125" style="100" customWidth="1"/>
    <col min="15363" max="15363" width="4" style="100" customWidth="1"/>
    <col min="15364" max="15364" width="9.140625" style="100"/>
    <col min="15365" max="15365" width="20.85546875" style="100" customWidth="1"/>
    <col min="15366" max="15366" width="8.5703125" style="100" customWidth="1"/>
    <col min="15367" max="15616" width="9.140625" style="100"/>
    <col min="15617" max="15617" width="3.7109375" style="100" customWidth="1"/>
    <col min="15618" max="15618" width="20.42578125" style="100" customWidth="1"/>
    <col min="15619" max="15619" width="4" style="100" customWidth="1"/>
    <col min="15620" max="15620" width="9.140625" style="100"/>
    <col min="15621" max="15621" width="20.85546875" style="100" customWidth="1"/>
    <col min="15622" max="15622" width="8.5703125" style="100" customWidth="1"/>
    <col min="15623" max="15872" width="9.140625" style="100"/>
    <col min="15873" max="15873" width="3.7109375" style="100" customWidth="1"/>
    <col min="15874" max="15874" width="20.42578125" style="100" customWidth="1"/>
    <col min="15875" max="15875" width="4" style="100" customWidth="1"/>
    <col min="15876" max="15876" width="9.140625" style="100"/>
    <col min="15877" max="15877" width="20.85546875" style="100" customWidth="1"/>
    <col min="15878" max="15878" width="8.5703125" style="100" customWidth="1"/>
    <col min="15879" max="16128" width="9.140625" style="100"/>
    <col min="16129" max="16129" width="3.7109375" style="100" customWidth="1"/>
    <col min="16130" max="16130" width="20.42578125" style="100" customWidth="1"/>
    <col min="16131" max="16131" width="4" style="100" customWidth="1"/>
    <col min="16132" max="16132" width="9.140625" style="100"/>
    <col min="16133" max="16133" width="20.85546875" style="100" customWidth="1"/>
    <col min="16134" max="16134" width="8.5703125" style="100" customWidth="1"/>
    <col min="16135" max="16384" width="9.140625" style="100"/>
  </cols>
  <sheetData>
    <row r="1" spans="1:8" ht="15.75" x14ac:dyDescent="0.25">
      <c r="A1" s="99" t="s">
        <v>122</v>
      </c>
      <c r="B1" s="99"/>
      <c r="C1" s="99"/>
      <c r="D1" s="99"/>
      <c r="E1" s="99"/>
      <c r="F1" s="99"/>
    </row>
    <row r="2" spans="1:8" x14ac:dyDescent="0.25">
      <c r="A2" s="137" t="s">
        <v>82</v>
      </c>
      <c r="B2" s="137"/>
      <c r="C2" s="137"/>
      <c r="D2" s="137"/>
      <c r="E2" s="137"/>
      <c r="F2" s="101"/>
    </row>
    <row r="3" spans="1:8" ht="25.5" customHeight="1" x14ac:dyDescent="0.25">
      <c r="A3" s="138" t="s">
        <v>0</v>
      </c>
      <c r="B3" s="138" t="s">
        <v>123</v>
      </c>
      <c r="C3" s="139" t="s">
        <v>83</v>
      </c>
      <c r="D3" s="140"/>
      <c r="E3" s="141"/>
      <c r="F3" s="142" t="s">
        <v>124</v>
      </c>
      <c r="G3" s="142"/>
      <c r="H3" s="142"/>
    </row>
    <row r="4" spans="1:8" x14ac:dyDescent="0.25">
      <c r="A4" s="143"/>
      <c r="B4" s="143"/>
      <c r="C4" s="144"/>
      <c r="D4" s="145"/>
      <c r="E4" s="146"/>
      <c r="F4" s="147" t="s">
        <v>125</v>
      </c>
      <c r="G4" s="147" t="s">
        <v>126</v>
      </c>
      <c r="H4" s="147" t="s">
        <v>127</v>
      </c>
    </row>
    <row r="5" spans="1:8" s="154" customFormat="1" ht="12" customHeight="1" x14ac:dyDescent="0.25">
      <c r="A5" s="138">
        <v>1</v>
      </c>
      <c r="B5" s="138" t="s">
        <v>128</v>
      </c>
      <c r="C5" s="148" t="s">
        <v>129</v>
      </c>
      <c r="D5" s="149"/>
      <c r="E5" s="150"/>
      <c r="F5" s="151">
        <v>1</v>
      </c>
      <c r="G5" s="152"/>
      <c r="H5" s="153"/>
    </row>
    <row r="6" spans="1:8" ht="12" customHeight="1" x14ac:dyDescent="0.25">
      <c r="A6" s="155"/>
      <c r="B6" s="155"/>
      <c r="C6" s="156" t="s">
        <v>130</v>
      </c>
      <c r="D6" s="157"/>
      <c r="E6" s="158"/>
      <c r="F6" s="159">
        <v>1</v>
      </c>
      <c r="G6" s="160"/>
      <c r="H6" s="161"/>
    </row>
    <row r="7" spans="1:8" ht="12" customHeight="1" x14ac:dyDescent="0.25">
      <c r="A7" s="155"/>
      <c r="B7" s="155"/>
      <c r="C7" s="162" t="s">
        <v>131</v>
      </c>
      <c r="D7" s="163"/>
      <c r="E7" s="164"/>
      <c r="F7" s="165">
        <f>SUM(F8:F13)</f>
        <v>61</v>
      </c>
      <c r="G7" s="165">
        <f>SUM(G8:G13)</f>
        <v>12</v>
      </c>
      <c r="H7" s="166">
        <f>SUM(F7+G7)</f>
        <v>73</v>
      </c>
    </row>
    <row r="8" spans="1:8" ht="12" customHeight="1" x14ac:dyDescent="0.25">
      <c r="A8" s="155"/>
      <c r="B8" s="155"/>
      <c r="C8" s="167" t="s">
        <v>132</v>
      </c>
      <c r="D8" s="168" t="s">
        <v>133</v>
      </c>
      <c r="E8" s="168"/>
      <c r="F8" s="165">
        <v>13</v>
      </c>
      <c r="G8" s="166">
        <v>2</v>
      </c>
      <c r="H8" s="166">
        <f t="shared" ref="H8:H13" si="0">SUM(F8+G8)</f>
        <v>15</v>
      </c>
    </row>
    <row r="9" spans="1:8" ht="12" customHeight="1" x14ac:dyDescent="0.25">
      <c r="A9" s="155"/>
      <c r="B9" s="155"/>
      <c r="C9" s="169"/>
      <c r="D9" s="170" t="s">
        <v>134</v>
      </c>
      <c r="E9" s="170"/>
      <c r="F9" s="165">
        <v>12</v>
      </c>
      <c r="G9" s="166"/>
      <c r="H9" s="166">
        <f t="shared" si="0"/>
        <v>12</v>
      </c>
    </row>
    <row r="10" spans="1:8" ht="12" customHeight="1" x14ac:dyDescent="0.25">
      <c r="A10" s="155"/>
      <c r="B10" s="155"/>
      <c r="C10" s="169"/>
      <c r="D10" s="170" t="s">
        <v>135</v>
      </c>
      <c r="E10" s="170"/>
      <c r="F10" s="165">
        <v>5</v>
      </c>
      <c r="G10" s="166"/>
      <c r="H10" s="166">
        <f t="shared" si="0"/>
        <v>5</v>
      </c>
    </row>
    <row r="11" spans="1:8" ht="12" customHeight="1" x14ac:dyDescent="0.25">
      <c r="A11" s="155"/>
      <c r="B11" s="155"/>
      <c r="C11" s="169"/>
      <c r="D11" s="170" t="s">
        <v>136</v>
      </c>
      <c r="E11" s="170"/>
      <c r="F11" s="165"/>
      <c r="G11" s="166"/>
      <c r="H11" s="166">
        <f t="shared" si="0"/>
        <v>0</v>
      </c>
    </row>
    <row r="12" spans="1:8" ht="12" customHeight="1" x14ac:dyDescent="0.25">
      <c r="A12" s="155"/>
      <c r="B12" s="155"/>
      <c r="C12" s="169"/>
      <c r="D12" s="170" t="s">
        <v>137</v>
      </c>
      <c r="E12" s="170"/>
      <c r="F12" s="165">
        <v>23</v>
      </c>
      <c r="G12" s="166">
        <v>10</v>
      </c>
      <c r="H12" s="166">
        <f t="shared" si="0"/>
        <v>33</v>
      </c>
    </row>
    <row r="13" spans="1:8" ht="12" customHeight="1" x14ac:dyDescent="0.25">
      <c r="A13" s="143"/>
      <c r="B13" s="143"/>
      <c r="C13" s="171"/>
      <c r="D13" s="170" t="s">
        <v>138</v>
      </c>
      <c r="E13" s="170"/>
      <c r="F13" s="165">
        <v>8</v>
      </c>
      <c r="G13" s="166"/>
      <c r="H13" s="166">
        <f t="shared" si="0"/>
        <v>8</v>
      </c>
    </row>
    <row r="14" spans="1:8" s="154" customFormat="1" ht="12" customHeight="1" x14ac:dyDescent="0.25">
      <c r="A14" s="138">
        <v>2</v>
      </c>
      <c r="B14" s="138" t="s">
        <v>139</v>
      </c>
      <c r="C14" s="172" t="s">
        <v>129</v>
      </c>
      <c r="D14" s="173"/>
      <c r="E14" s="174"/>
      <c r="F14" s="151"/>
      <c r="G14" s="152"/>
      <c r="H14" s="153"/>
    </row>
    <row r="15" spans="1:8" ht="12" customHeight="1" x14ac:dyDescent="0.25">
      <c r="A15" s="155"/>
      <c r="B15" s="155"/>
      <c r="C15" s="156" t="s">
        <v>130</v>
      </c>
      <c r="D15" s="157"/>
      <c r="E15" s="158"/>
      <c r="F15" s="159">
        <v>1</v>
      </c>
      <c r="G15" s="160"/>
      <c r="H15" s="161"/>
    </row>
    <row r="16" spans="1:8" ht="12" customHeight="1" x14ac:dyDescent="0.25">
      <c r="A16" s="155"/>
      <c r="B16" s="155"/>
      <c r="C16" s="162" t="s">
        <v>131</v>
      </c>
      <c r="D16" s="163"/>
      <c r="E16" s="164"/>
      <c r="F16" s="165">
        <f>SUM(F17:F22)</f>
        <v>31</v>
      </c>
      <c r="G16" s="165">
        <f>SUM(G17:G22)</f>
        <v>1</v>
      </c>
      <c r="H16" s="166">
        <f>SUM(F16+G16)</f>
        <v>32</v>
      </c>
    </row>
    <row r="17" spans="1:8" ht="12" customHeight="1" x14ac:dyDescent="0.25">
      <c r="A17" s="155"/>
      <c r="B17" s="155"/>
      <c r="C17" s="167" t="s">
        <v>132</v>
      </c>
      <c r="D17" s="168" t="s">
        <v>133</v>
      </c>
      <c r="E17" s="168"/>
      <c r="F17" s="165">
        <v>6</v>
      </c>
      <c r="G17" s="166"/>
      <c r="H17" s="166">
        <f t="shared" ref="H17:H22" si="1">SUM(F17+G17)</f>
        <v>6</v>
      </c>
    </row>
    <row r="18" spans="1:8" ht="12" customHeight="1" x14ac:dyDescent="0.25">
      <c r="A18" s="155"/>
      <c r="B18" s="155"/>
      <c r="C18" s="169"/>
      <c r="D18" s="175" t="s">
        <v>134</v>
      </c>
      <c r="E18" s="176"/>
      <c r="F18" s="165">
        <v>16</v>
      </c>
      <c r="G18" s="166">
        <v>1</v>
      </c>
      <c r="H18" s="166">
        <f t="shared" si="1"/>
        <v>17</v>
      </c>
    </row>
    <row r="19" spans="1:8" ht="12" customHeight="1" x14ac:dyDescent="0.25">
      <c r="A19" s="155"/>
      <c r="B19" s="155"/>
      <c r="C19" s="169"/>
      <c r="D19" s="175" t="s">
        <v>135</v>
      </c>
      <c r="E19" s="176"/>
      <c r="F19" s="165">
        <v>4</v>
      </c>
      <c r="G19" s="166"/>
      <c r="H19" s="166">
        <f t="shared" si="1"/>
        <v>4</v>
      </c>
    </row>
    <row r="20" spans="1:8" ht="12" customHeight="1" x14ac:dyDescent="0.25">
      <c r="A20" s="155"/>
      <c r="B20" s="155"/>
      <c r="C20" s="169"/>
      <c r="D20" s="175" t="s">
        <v>136</v>
      </c>
      <c r="E20" s="176"/>
      <c r="F20" s="165"/>
      <c r="G20" s="166"/>
      <c r="H20" s="166">
        <f t="shared" si="1"/>
        <v>0</v>
      </c>
    </row>
    <row r="21" spans="1:8" ht="12" customHeight="1" x14ac:dyDescent="0.25">
      <c r="A21" s="155"/>
      <c r="B21" s="155"/>
      <c r="C21" s="169"/>
      <c r="D21" s="175" t="s">
        <v>137</v>
      </c>
      <c r="E21" s="176"/>
      <c r="F21" s="165"/>
      <c r="G21" s="166"/>
      <c r="H21" s="166">
        <f t="shared" si="1"/>
        <v>0</v>
      </c>
    </row>
    <row r="22" spans="1:8" ht="12" customHeight="1" x14ac:dyDescent="0.25">
      <c r="A22" s="143"/>
      <c r="B22" s="143"/>
      <c r="C22" s="171"/>
      <c r="D22" s="175" t="s">
        <v>138</v>
      </c>
      <c r="E22" s="176"/>
      <c r="F22" s="165">
        <v>5</v>
      </c>
      <c r="G22" s="166"/>
      <c r="H22" s="166">
        <f t="shared" si="1"/>
        <v>5</v>
      </c>
    </row>
    <row r="23" spans="1:8" s="154" customFormat="1" ht="12" customHeight="1" x14ac:dyDescent="0.25">
      <c r="A23" s="138">
        <v>3</v>
      </c>
      <c r="B23" s="138" t="s">
        <v>140</v>
      </c>
      <c r="C23" s="172" t="s">
        <v>129</v>
      </c>
      <c r="D23" s="173"/>
      <c r="E23" s="174"/>
      <c r="F23" s="151">
        <v>1</v>
      </c>
      <c r="G23" s="152"/>
      <c r="H23" s="153"/>
    </row>
    <row r="24" spans="1:8" ht="12" customHeight="1" x14ac:dyDescent="0.25">
      <c r="A24" s="155"/>
      <c r="B24" s="155"/>
      <c r="C24" s="156" t="s">
        <v>130</v>
      </c>
      <c r="D24" s="157"/>
      <c r="E24" s="158"/>
      <c r="F24" s="159">
        <v>1</v>
      </c>
      <c r="G24" s="160"/>
      <c r="H24" s="161"/>
    </row>
    <row r="25" spans="1:8" ht="12" customHeight="1" x14ac:dyDescent="0.25">
      <c r="A25" s="155"/>
      <c r="B25" s="155"/>
      <c r="C25" s="162" t="s">
        <v>131</v>
      </c>
      <c r="D25" s="163"/>
      <c r="E25" s="164"/>
      <c r="F25" s="165">
        <f>SUM(F26:F31)</f>
        <v>5</v>
      </c>
      <c r="G25" s="165">
        <f>SUM(G26:G31)</f>
        <v>0</v>
      </c>
      <c r="H25" s="166">
        <f>SUM(F25+G25)</f>
        <v>5</v>
      </c>
    </row>
    <row r="26" spans="1:8" ht="12" customHeight="1" x14ac:dyDescent="0.25">
      <c r="A26" s="155"/>
      <c r="B26" s="155"/>
      <c r="C26" s="167" t="s">
        <v>132</v>
      </c>
      <c r="D26" s="168" t="s">
        <v>133</v>
      </c>
      <c r="E26" s="168"/>
      <c r="F26" s="165">
        <v>4</v>
      </c>
      <c r="G26" s="166"/>
      <c r="H26" s="166">
        <f t="shared" ref="H26:H31" si="2">SUM(F26+G26)</f>
        <v>4</v>
      </c>
    </row>
    <row r="27" spans="1:8" ht="12" customHeight="1" x14ac:dyDescent="0.25">
      <c r="A27" s="155"/>
      <c r="B27" s="155"/>
      <c r="C27" s="169"/>
      <c r="D27" s="175" t="s">
        <v>134</v>
      </c>
      <c r="E27" s="176"/>
      <c r="F27" s="165">
        <v>1</v>
      </c>
      <c r="G27" s="166"/>
      <c r="H27" s="166">
        <f t="shared" si="2"/>
        <v>1</v>
      </c>
    </row>
    <row r="28" spans="1:8" ht="12" customHeight="1" x14ac:dyDescent="0.25">
      <c r="A28" s="155"/>
      <c r="B28" s="155"/>
      <c r="C28" s="169"/>
      <c r="D28" s="175" t="s">
        <v>135</v>
      </c>
      <c r="E28" s="176"/>
      <c r="F28" s="165"/>
      <c r="G28" s="166"/>
      <c r="H28" s="166">
        <f t="shared" si="2"/>
        <v>0</v>
      </c>
    </row>
    <row r="29" spans="1:8" ht="12" customHeight="1" x14ac:dyDescent="0.25">
      <c r="A29" s="155"/>
      <c r="B29" s="155"/>
      <c r="C29" s="169"/>
      <c r="D29" s="175" t="s">
        <v>136</v>
      </c>
      <c r="E29" s="176"/>
      <c r="F29" s="165"/>
      <c r="G29" s="166"/>
      <c r="H29" s="166">
        <f t="shared" si="2"/>
        <v>0</v>
      </c>
    </row>
    <row r="30" spans="1:8" ht="12" customHeight="1" x14ac:dyDescent="0.25">
      <c r="A30" s="155"/>
      <c r="B30" s="155"/>
      <c r="C30" s="169"/>
      <c r="D30" s="175" t="s">
        <v>137</v>
      </c>
      <c r="E30" s="176"/>
      <c r="F30" s="165"/>
      <c r="G30" s="166"/>
      <c r="H30" s="166">
        <f t="shared" si="2"/>
        <v>0</v>
      </c>
    </row>
    <row r="31" spans="1:8" ht="12" customHeight="1" x14ac:dyDescent="0.25">
      <c r="A31" s="143"/>
      <c r="B31" s="143"/>
      <c r="C31" s="171"/>
      <c r="D31" s="175" t="s">
        <v>138</v>
      </c>
      <c r="E31" s="176"/>
      <c r="F31" s="165"/>
      <c r="G31" s="166"/>
      <c r="H31" s="166">
        <f t="shared" si="2"/>
        <v>0</v>
      </c>
    </row>
    <row r="32" spans="1:8" s="154" customFormat="1" ht="12" customHeight="1" x14ac:dyDescent="0.25">
      <c r="A32" s="138">
        <v>4</v>
      </c>
      <c r="B32" s="138" t="s">
        <v>141</v>
      </c>
      <c r="C32" s="172" t="s">
        <v>129</v>
      </c>
      <c r="D32" s="173"/>
      <c r="E32" s="174"/>
      <c r="F32" s="151">
        <v>1</v>
      </c>
      <c r="G32" s="152"/>
      <c r="H32" s="153"/>
    </row>
    <row r="33" spans="1:8" ht="12" customHeight="1" x14ac:dyDescent="0.25">
      <c r="A33" s="155"/>
      <c r="B33" s="155"/>
      <c r="C33" s="156" t="s">
        <v>130</v>
      </c>
      <c r="D33" s="157"/>
      <c r="E33" s="158"/>
      <c r="F33" s="159">
        <v>1</v>
      </c>
      <c r="G33" s="160"/>
      <c r="H33" s="161"/>
    </row>
    <row r="34" spans="1:8" ht="12" customHeight="1" x14ac:dyDescent="0.25">
      <c r="A34" s="155"/>
      <c r="B34" s="155"/>
      <c r="C34" s="162" t="s">
        <v>131</v>
      </c>
      <c r="D34" s="163"/>
      <c r="E34" s="164"/>
      <c r="F34" s="165">
        <f>SUM(F35:F40)</f>
        <v>49</v>
      </c>
      <c r="G34" s="165">
        <f>SUM(G35:G40)</f>
        <v>24</v>
      </c>
      <c r="H34" s="166">
        <f>SUM(F34+G34)</f>
        <v>73</v>
      </c>
    </row>
    <row r="35" spans="1:8" ht="12" customHeight="1" x14ac:dyDescent="0.25">
      <c r="A35" s="155"/>
      <c r="B35" s="155"/>
      <c r="C35" s="167" t="s">
        <v>132</v>
      </c>
      <c r="D35" s="168" t="s">
        <v>133</v>
      </c>
      <c r="E35" s="168"/>
      <c r="F35" s="165">
        <v>16</v>
      </c>
      <c r="G35" s="166">
        <v>1</v>
      </c>
      <c r="H35" s="166">
        <f t="shared" ref="H35:H40" si="3">SUM(F35+G35)</f>
        <v>17</v>
      </c>
    </row>
    <row r="36" spans="1:8" ht="12" customHeight="1" x14ac:dyDescent="0.25">
      <c r="A36" s="155"/>
      <c r="B36" s="155"/>
      <c r="C36" s="169"/>
      <c r="D36" s="175" t="s">
        <v>134</v>
      </c>
      <c r="E36" s="176"/>
      <c r="F36" s="165">
        <v>2</v>
      </c>
      <c r="G36" s="166">
        <v>7</v>
      </c>
      <c r="H36" s="166">
        <f t="shared" si="3"/>
        <v>9</v>
      </c>
    </row>
    <row r="37" spans="1:8" ht="12" customHeight="1" x14ac:dyDescent="0.25">
      <c r="A37" s="155"/>
      <c r="B37" s="155"/>
      <c r="C37" s="169"/>
      <c r="D37" s="175" t="s">
        <v>135</v>
      </c>
      <c r="E37" s="176"/>
      <c r="F37" s="165"/>
      <c r="G37" s="166">
        <v>1</v>
      </c>
      <c r="H37" s="166">
        <f t="shared" si="3"/>
        <v>1</v>
      </c>
    </row>
    <row r="38" spans="1:8" ht="12" customHeight="1" x14ac:dyDescent="0.25">
      <c r="A38" s="155"/>
      <c r="B38" s="155"/>
      <c r="C38" s="169"/>
      <c r="D38" s="175" t="s">
        <v>136</v>
      </c>
      <c r="E38" s="176"/>
      <c r="F38" s="165"/>
      <c r="G38" s="166"/>
      <c r="H38" s="166">
        <f t="shared" si="3"/>
        <v>0</v>
      </c>
    </row>
    <row r="39" spans="1:8" ht="12" customHeight="1" x14ac:dyDescent="0.25">
      <c r="A39" s="155"/>
      <c r="B39" s="155"/>
      <c r="C39" s="169"/>
      <c r="D39" s="175" t="s">
        <v>137</v>
      </c>
      <c r="E39" s="176"/>
      <c r="F39" s="165"/>
      <c r="G39" s="166">
        <v>2</v>
      </c>
      <c r="H39" s="166">
        <f t="shared" si="3"/>
        <v>2</v>
      </c>
    </row>
    <row r="40" spans="1:8" ht="12" customHeight="1" x14ac:dyDescent="0.25">
      <c r="A40" s="143"/>
      <c r="B40" s="143"/>
      <c r="C40" s="171"/>
      <c r="D40" s="175" t="s">
        <v>138</v>
      </c>
      <c r="E40" s="176"/>
      <c r="F40" s="165">
        <v>31</v>
      </c>
      <c r="G40" s="166">
        <v>13</v>
      </c>
      <c r="H40" s="166">
        <f t="shared" si="3"/>
        <v>44</v>
      </c>
    </row>
    <row r="41" spans="1:8" s="154" customFormat="1" ht="12" customHeight="1" x14ac:dyDescent="0.25">
      <c r="A41" s="138">
        <v>5</v>
      </c>
      <c r="B41" s="138" t="s">
        <v>93</v>
      </c>
      <c r="C41" s="172" t="s">
        <v>129</v>
      </c>
      <c r="D41" s="173"/>
      <c r="E41" s="174"/>
      <c r="F41" s="151">
        <v>1</v>
      </c>
      <c r="G41" s="152"/>
      <c r="H41" s="153"/>
    </row>
    <row r="42" spans="1:8" ht="12" customHeight="1" x14ac:dyDescent="0.25">
      <c r="A42" s="155"/>
      <c r="B42" s="155"/>
      <c r="C42" s="156" t="s">
        <v>130</v>
      </c>
      <c r="D42" s="157"/>
      <c r="E42" s="158"/>
      <c r="F42" s="159">
        <v>1</v>
      </c>
      <c r="G42" s="160"/>
      <c r="H42" s="161"/>
    </row>
    <row r="43" spans="1:8" ht="12" customHeight="1" x14ac:dyDescent="0.25">
      <c r="A43" s="155"/>
      <c r="B43" s="155"/>
      <c r="C43" s="162" t="s">
        <v>131</v>
      </c>
      <c r="D43" s="163"/>
      <c r="E43" s="164"/>
      <c r="F43" s="165">
        <f>SUM(F44:F49)</f>
        <v>19</v>
      </c>
      <c r="G43" s="165">
        <f>SUM(G44:G49)</f>
        <v>2</v>
      </c>
      <c r="H43" s="166">
        <f>SUM(F43+G43)</f>
        <v>21</v>
      </c>
    </row>
    <row r="44" spans="1:8" ht="12" customHeight="1" x14ac:dyDescent="0.25">
      <c r="A44" s="155"/>
      <c r="B44" s="155"/>
      <c r="C44" s="167" t="s">
        <v>132</v>
      </c>
      <c r="D44" s="168" t="s">
        <v>133</v>
      </c>
      <c r="E44" s="168"/>
      <c r="F44" s="165">
        <v>1</v>
      </c>
      <c r="G44" s="166"/>
      <c r="H44" s="166">
        <f t="shared" ref="H44:H49" si="4">SUM(F44+G44)</f>
        <v>1</v>
      </c>
    </row>
    <row r="45" spans="1:8" ht="12" customHeight="1" x14ac:dyDescent="0.25">
      <c r="A45" s="155"/>
      <c r="B45" s="155"/>
      <c r="C45" s="169"/>
      <c r="D45" s="175" t="s">
        <v>134</v>
      </c>
      <c r="E45" s="176"/>
      <c r="F45" s="165"/>
      <c r="G45" s="166"/>
      <c r="H45" s="166">
        <f t="shared" si="4"/>
        <v>0</v>
      </c>
    </row>
    <row r="46" spans="1:8" ht="12" customHeight="1" x14ac:dyDescent="0.25">
      <c r="A46" s="155"/>
      <c r="B46" s="155"/>
      <c r="C46" s="169"/>
      <c r="D46" s="175" t="s">
        <v>135</v>
      </c>
      <c r="E46" s="176"/>
      <c r="F46" s="165"/>
      <c r="G46" s="166"/>
      <c r="H46" s="166">
        <f t="shared" si="4"/>
        <v>0</v>
      </c>
    </row>
    <row r="47" spans="1:8" ht="12" customHeight="1" x14ac:dyDescent="0.25">
      <c r="A47" s="155"/>
      <c r="B47" s="155"/>
      <c r="C47" s="169"/>
      <c r="D47" s="175" t="s">
        <v>136</v>
      </c>
      <c r="E47" s="176"/>
      <c r="F47" s="165"/>
      <c r="G47" s="166"/>
      <c r="H47" s="166">
        <f t="shared" si="4"/>
        <v>0</v>
      </c>
    </row>
    <row r="48" spans="1:8" ht="12" customHeight="1" x14ac:dyDescent="0.25">
      <c r="A48" s="155"/>
      <c r="B48" s="155"/>
      <c r="C48" s="169"/>
      <c r="D48" s="175" t="s">
        <v>137</v>
      </c>
      <c r="E48" s="176"/>
      <c r="F48" s="165">
        <v>1</v>
      </c>
      <c r="G48" s="166"/>
      <c r="H48" s="166">
        <f t="shared" si="4"/>
        <v>1</v>
      </c>
    </row>
    <row r="49" spans="1:8" ht="12" customHeight="1" x14ac:dyDescent="0.25">
      <c r="A49" s="143"/>
      <c r="B49" s="143"/>
      <c r="C49" s="171"/>
      <c r="D49" s="175" t="s">
        <v>138</v>
      </c>
      <c r="E49" s="176"/>
      <c r="F49" s="165">
        <v>17</v>
      </c>
      <c r="G49" s="166">
        <v>2</v>
      </c>
      <c r="H49" s="166">
        <f t="shared" si="4"/>
        <v>19</v>
      </c>
    </row>
    <row r="50" spans="1:8" s="154" customFormat="1" ht="12" customHeight="1" x14ac:dyDescent="0.25">
      <c r="A50" s="138">
        <v>6</v>
      </c>
      <c r="B50" s="138" t="s">
        <v>142</v>
      </c>
      <c r="C50" s="177" t="s">
        <v>129</v>
      </c>
      <c r="D50" s="178"/>
      <c r="E50" s="179"/>
      <c r="F50" s="151">
        <v>2</v>
      </c>
      <c r="G50" s="152"/>
      <c r="H50" s="153"/>
    </row>
    <row r="51" spans="1:8" ht="12" customHeight="1" x14ac:dyDescent="0.25">
      <c r="A51" s="155"/>
      <c r="B51" s="155"/>
      <c r="C51" s="156" t="s">
        <v>130</v>
      </c>
      <c r="D51" s="157"/>
      <c r="E51" s="158"/>
      <c r="F51" s="159">
        <v>2</v>
      </c>
      <c r="G51" s="160"/>
      <c r="H51" s="161"/>
    </row>
    <row r="52" spans="1:8" ht="12" customHeight="1" x14ac:dyDescent="0.25">
      <c r="A52" s="155"/>
      <c r="B52" s="155"/>
      <c r="C52" s="162" t="s">
        <v>131</v>
      </c>
      <c r="D52" s="163"/>
      <c r="E52" s="164"/>
      <c r="F52" s="165">
        <f>SUM(F53:F58)</f>
        <v>62</v>
      </c>
      <c r="G52" s="165">
        <f>SUM(G53:G58)</f>
        <v>20</v>
      </c>
      <c r="H52" s="166">
        <f>SUM(F52+G52)</f>
        <v>82</v>
      </c>
    </row>
    <row r="53" spans="1:8" ht="12" customHeight="1" x14ac:dyDescent="0.25">
      <c r="A53" s="155"/>
      <c r="B53" s="155"/>
      <c r="C53" s="167" t="s">
        <v>132</v>
      </c>
      <c r="D53" s="168" t="s">
        <v>133</v>
      </c>
      <c r="E53" s="168"/>
      <c r="F53" s="165">
        <v>19</v>
      </c>
      <c r="G53" s="166">
        <v>14</v>
      </c>
      <c r="H53" s="166">
        <f t="shared" ref="H53:H58" si="5">SUM(F53+G53)</f>
        <v>33</v>
      </c>
    </row>
    <row r="54" spans="1:8" ht="12" customHeight="1" x14ac:dyDescent="0.25">
      <c r="A54" s="155"/>
      <c r="B54" s="155"/>
      <c r="C54" s="169"/>
      <c r="D54" s="175" t="s">
        <v>134</v>
      </c>
      <c r="E54" s="176"/>
      <c r="F54" s="165">
        <v>3</v>
      </c>
      <c r="G54" s="166"/>
      <c r="H54" s="166">
        <f t="shared" si="5"/>
        <v>3</v>
      </c>
    </row>
    <row r="55" spans="1:8" ht="12" customHeight="1" x14ac:dyDescent="0.25">
      <c r="A55" s="155"/>
      <c r="B55" s="155"/>
      <c r="C55" s="169"/>
      <c r="D55" s="175" t="s">
        <v>135</v>
      </c>
      <c r="E55" s="176"/>
      <c r="F55" s="165"/>
      <c r="G55" s="166"/>
      <c r="H55" s="166">
        <f t="shared" si="5"/>
        <v>0</v>
      </c>
    </row>
    <row r="56" spans="1:8" ht="12" customHeight="1" x14ac:dyDescent="0.25">
      <c r="A56" s="155"/>
      <c r="B56" s="155"/>
      <c r="C56" s="169"/>
      <c r="D56" s="175" t="s">
        <v>136</v>
      </c>
      <c r="E56" s="176"/>
      <c r="F56" s="165"/>
      <c r="G56" s="166"/>
      <c r="H56" s="166">
        <f t="shared" si="5"/>
        <v>0</v>
      </c>
    </row>
    <row r="57" spans="1:8" ht="12" customHeight="1" x14ac:dyDescent="0.25">
      <c r="A57" s="155"/>
      <c r="B57" s="155"/>
      <c r="C57" s="169"/>
      <c r="D57" s="175" t="s">
        <v>137</v>
      </c>
      <c r="E57" s="176"/>
      <c r="F57" s="165">
        <v>1</v>
      </c>
      <c r="G57" s="166"/>
      <c r="H57" s="166">
        <f t="shared" si="5"/>
        <v>1</v>
      </c>
    </row>
    <row r="58" spans="1:8" ht="12" customHeight="1" x14ac:dyDescent="0.25">
      <c r="A58" s="143"/>
      <c r="B58" s="143"/>
      <c r="C58" s="171"/>
      <c r="D58" s="175" t="s">
        <v>138</v>
      </c>
      <c r="E58" s="176"/>
      <c r="F58" s="165">
        <v>39</v>
      </c>
      <c r="G58" s="166">
        <v>6</v>
      </c>
      <c r="H58" s="166">
        <f t="shared" si="5"/>
        <v>45</v>
      </c>
    </row>
    <row r="59" spans="1:8" s="154" customFormat="1" ht="12" customHeight="1" x14ac:dyDescent="0.25">
      <c r="A59" s="138">
        <v>7</v>
      </c>
      <c r="B59" s="138" t="s">
        <v>98</v>
      </c>
      <c r="C59" s="172" t="s">
        <v>129</v>
      </c>
      <c r="D59" s="173"/>
      <c r="E59" s="174"/>
      <c r="F59" s="151">
        <v>1</v>
      </c>
      <c r="G59" s="152"/>
      <c r="H59" s="153"/>
    </row>
    <row r="60" spans="1:8" ht="12" customHeight="1" x14ac:dyDescent="0.25">
      <c r="A60" s="155"/>
      <c r="B60" s="155"/>
      <c r="C60" s="156" t="s">
        <v>130</v>
      </c>
      <c r="D60" s="157"/>
      <c r="E60" s="158"/>
      <c r="F60" s="159">
        <v>1</v>
      </c>
      <c r="G60" s="160"/>
      <c r="H60" s="161"/>
    </row>
    <row r="61" spans="1:8" ht="12" customHeight="1" x14ac:dyDescent="0.25">
      <c r="A61" s="155"/>
      <c r="B61" s="155"/>
      <c r="C61" s="162" t="s">
        <v>131</v>
      </c>
      <c r="D61" s="163"/>
      <c r="E61" s="164"/>
      <c r="F61" s="180">
        <f>SUM(F62:F67)</f>
        <v>5</v>
      </c>
      <c r="G61" s="180">
        <f>SUM(G62:G67)</f>
        <v>2</v>
      </c>
      <c r="H61" s="166">
        <f>SUM(F61+G61)</f>
        <v>7</v>
      </c>
    </row>
    <row r="62" spans="1:8" ht="12" customHeight="1" x14ac:dyDescent="0.25">
      <c r="A62" s="155"/>
      <c r="B62" s="155"/>
      <c r="C62" s="167" t="s">
        <v>132</v>
      </c>
      <c r="D62" s="168" t="s">
        <v>133</v>
      </c>
      <c r="E62" s="168"/>
      <c r="F62" s="165">
        <v>3</v>
      </c>
      <c r="G62" s="166">
        <v>1</v>
      </c>
      <c r="H62" s="166">
        <f t="shared" ref="H62:H67" si="6">SUM(F62+G62)</f>
        <v>4</v>
      </c>
    </row>
    <row r="63" spans="1:8" ht="12" customHeight="1" x14ac:dyDescent="0.25">
      <c r="A63" s="155"/>
      <c r="B63" s="155"/>
      <c r="C63" s="169"/>
      <c r="D63" s="175" t="s">
        <v>134</v>
      </c>
      <c r="E63" s="176"/>
      <c r="F63" s="165">
        <v>2</v>
      </c>
      <c r="G63" s="166">
        <v>1</v>
      </c>
      <c r="H63" s="166">
        <f t="shared" si="6"/>
        <v>3</v>
      </c>
    </row>
    <row r="64" spans="1:8" ht="12" customHeight="1" x14ac:dyDescent="0.25">
      <c r="A64" s="155"/>
      <c r="B64" s="155"/>
      <c r="C64" s="169"/>
      <c r="D64" s="175" t="s">
        <v>135</v>
      </c>
      <c r="E64" s="176"/>
      <c r="F64" s="165"/>
      <c r="G64" s="166"/>
      <c r="H64" s="166">
        <f t="shared" si="6"/>
        <v>0</v>
      </c>
    </row>
    <row r="65" spans="1:8" ht="12" customHeight="1" x14ac:dyDescent="0.25">
      <c r="A65" s="155"/>
      <c r="B65" s="155"/>
      <c r="C65" s="169"/>
      <c r="D65" s="175" t="s">
        <v>136</v>
      </c>
      <c r="E65" s="176"/>
      <c r="F65" s="165"/>
      <c r="G65" s="166"/>
      <c r="H65" s="166">
        <f t="shared" si="6"/>
        <v>0</v>
      </c>
    </row>
    <row r="66" spans="1:8" ht="12" customHeight="1" x14ac:dyDescent="0.25">
      <c r="A66" s="155"/>
      <c r="B66" s="155"/>
      <c r="C66" s="169"/>
      <c r="D66" s="175" t="s">
        <v>137</v>
      </c>
      <c r="E66" s="176"/>
      <c r="F66" s="165"/>
      <c r="G66" s="166"/>
      <c r="H66" s="166">
        <f t="shared" si="6"/>
        <v>0</v>
      </c>
    </row>
    <row r="67" spans="1:8" ht="12" customHeight="1" x14ac:dyDescent="0.25">
      <c r="A67" s="143"/>
      <c r="B67" s="143"/>
      <c r="C67" s="171"/>
      <c r="D67" s="175" t="s">
        <v>138</v>
      </c>
      <c r="E67" s="176"/>
      <c r="F67" s="165"/>
      <c r="G67" s="166"/>
      <c r="H67" s="166">
        <f t="shared" si="6"/>
        <v>0</v>
      </c>
    </row>
    <row r="68" spans="1:8" ht="12" customHeight="1" x14ac:dyDescent="0.25">
      <c r="A68" s="138">
        <v>8</v>
      </c>
      <c r="B68" s="138" t="s">
        <v>143</v>
      </c>
      <c r="C68" s="172" t="s">
        <v>129</v>
      </c>
      <c r="D68" s="173"/>
      <c r="E68" s="174"/>
      <c r="F68" s="159">
        <v>1</v>
      </c>
      <c r="G68" s="160"/>
      <c r="H68" s="161"/>
    </row>
    <row r="69" spans="1:8" ht="12" customHeight="1" x14ac:dyDescent="0.25">
      <c r="A69" s="155"/>
      <c r="B69" s="155"/>
      <c r="C69" s="156" t="s">
        <v>130</v>
      </c>
      <c r="D69" s="157"/>
      <c r="E69" s="158"/>
      <c r="F69" s="159">
        <v>1</v>
      </c>
      <c r="G69" s="160"/>
      <c r="H69" s="161"/>
    </row>
    <row r="70" spans="1:8" ht="12" customHeight="1" x14ac:dyDescent="0.25">
      <c r="A70" s="155"/>
      <c r="B70" s="155"/>
      <c r="C70" s="162" t="s">
        <v>131</v>
      </c>
      <c r="D70" s="163"/>
      <c r="E70" s="164"/>
      <c r="F70" s="165">
        <f>SUM(F71:F76)</f>
        <v>0</v>
      </c>
      <c r="G70" s="165">
        <f>SUM(G71:G76)</f>
        <v>0</v>
      </c>
      <c r="H70" s="166">
        <f t="shared" ref="H70:H76" si="7">SUM(F70+G70)</f>
        <v>0</v>
      </c>
    </row>
    <row r="71" spans="1:8" ht="12" customHeight="1" x14ac:dyDescent="0.25">
      <c r="A71" s="155"/>
      <c r="B71" s="155"/>
      <c r="C71" s="167" t="s">
        <v>132</v>
      </c>
      <c r="D71" s="168" t="s">
        <v>133</v>
      </c>
      <c r="E71" s="168"/>
      <c r="F71" s="165"/>
      <c r="G71" s="166"/>
      <c r="H71" s="166">
        <f t="shared" si="7"/>
        <v>0</v>
      </c>
    </row>
    <row r="72" spans="1:8" ht="12" customHeight="1" x14ac:dyDescent="0.25">
      <c r="A72" s="155"/>
      <c r="B72" s="155"/>
      <c r="C72" s="169"/>
      <c r="D72" s="175" t="s">
        <v>134</v>
      </c>
      <c r="E72" s="176"/>
      <c r="F72" s="165"/>
      <c r="G72" s="166"/>
      <c r="H72" s="166">
        <f t="shared" si="7"/>
        <v>0</v>
      </c>
    </row>
    <row r="73" spans="1:8" ht="12" customHeight="1" x14ac:dyDescent="0.25">
      <c r="A73" s="155"/>
      <c r="B73" s="155"/>
      <c r="C73" s="169"/>
      <c r="D73" s="175" t="s">
        <v>135</v>
      </c>
      <c r="E73" s="176"/>
      <c r="F73" s="165"/>
      <c r="G73" s="166"/>
      <c r="H73" s="166">
        <f t="shared" si="7"/>
        <v>0</v>
      </c>
    </row>
    <row r="74" spans="1:8" ht="12" customHeight="1" x14ac:dyDescent="0.25">
      <c r="A74" s="155"/>
      <c r="B74" s="155"/>
      <c r="C74" s="169"/>
      <c r="D74" s="175" t="s">
        <v>136</v>
      </c>
      <c r="E74" s="176"/>
      <c r="F74" s="165"/>
      <c r="G74" s="166"/>
      <c r="H74" s="166">
        <f t="shared" si="7"/>
        <v>0</v>
      </c>
    </row>
    <row r="75" spans="1:8" ht="12" customHeight="1" x14ac:dyDescent="0.25">
      <c r="A75" s="155"/>
      <c r="B75" s="155"/>
      <c r="C75" s="169"/>
      <c r="D75" s="175" t="s">
        <v>137</v>
      </c>
      <c r="E75" s="176"/>
      <c r="F75" s="165"/>
      <c r="G75" s="166"/>
      <c r="H75" s="166">
        <f t="shared" si="7"/>
        <v>0</v>
      </c>
    </row>
    <row r="76" spans="1:8" ht="12" customHeight="1" x14ac:dyDescent="0.25">
      <c r="A76" s="143"/>
      <c r="B76" s="143"/>
      <c r="C76" s="171"/>
      <c r="D76" s="175" t="s">
        <v>138</v>
      </c>
      <c r="E76" s="176"/>
      <c r="F76" s="165"/>
      <c r="G76" s="166"/>
      <c r="H76" s="166">
        <f t="shared" si="7"/>
        <v>0</v>
      </c>
    </row>
    <row r="77" spans="1:8" s="154" customFormat="1" ht="12" customHeight="1" x14ac:dyDescent="0.25">
      <c r="A77" s="138">
        <v>9</v>
      </c>
      <c r="B77" s="138" t="s">
        <v>144</v>
      </c>
      <c r="C77" s="172" t="s">
        <v>129</v>
      </c>
      <c r="D77" s="173"/>
      <c r="E77" s="174"/>
      <c r="F77" s="181">
        <v>1</v>
      </c>
      <c r="G77" s="182"/>
      <c r="H77" s="183"/>
    </row>
    <row r="78" spans="1:8" ht="12" customHeight="1" x14ac:dyDescent="0.25">
      <c r="A78" s="155"/>
      <c r="B78" s="155"/>
      <c r="C78" s="156" t="s">
        <v>130</v>
      </c>
      <c r="D78" s="157"/>
      <c r="E78" s="158"/>
      <c r="F78" s="184">
        <v>1</v>
      </c>
      <c r="G78" s="185"/>
      <c r="H78" s="186"/>
    </row>
    <row r="79" spans="1:8" ht="12" customHeight="1" x14ac:dyDescent="0.25">
      <c r="A79" s="155"/>
      <c r="B79" s="155"/>
      <c r="C79" s="162" t="s">
        <v>131</v>
      </c>
      <c r="D79" s="163"/>
      <c r="E79" s="164"/>
      <c r="F79" s="166">
        <f>SUM(F80:F85)</f>
        <v>38</v>
      </c>
      <c r="G79" s="166">
        <f>SUM(G80:G85)</f>
        <v>10</v>
      </c>
      <c r="H79" s="166">
        <f>SUM(F79+G79)</f>
        <v>48</v>
      </c>
    </row>
    <row r="80" spans="1:8" ht="12" customHeight="1" x14ac:dyDescent="0.25">
      <c r="A80" s="155"/>
      <c r="B80" s="155"/>
      <c r="C80" s="167" t="s">
        <v>132</v>
      </c>
      <c r="D80" s="168" t="s">
        <v>133</v>
      </c>
      <c r="E80" s="168"/>
      <c r="F80" s="166">
        <v>10</v>
      </c>
      <c r="G80" s="166">
        <v>4</v>
      </c>
      <c r="H80" s="166">
        <f t="shared" ref="H80:H85" si="8">SUM(F80+G80)</f>
        <v>14</v>
      </c>
    </row>
    <row r="81" spans="1:8" ht="12" customHeight="1" x14ac:dyDescent="0.25">
      <c r="A81" s="155"/>
      <c r="B81" s="155"/>
      <c r="C81" s="169"/>
      <c r="D81" s="175" t="s">
        <v>134</v>
      </c>
      <c r="E81" s="176"/>
      <c r="F81" s="166">
        <v>2</v>
      </c>
      <c r="G81" s="166">
        <v>3</v>
      </c>
      <c r="H81" s="166">
        <f t="shared" si="8"/>
        <v>5</v>
      </c>
    </row>
    <row r="82" spans="1:8" ht="12" customHeight="1" x14ac:dyDescent="0.25">
      <c r="A82" s="155"/>
      <c r="B82" s="155"/>
      <c r="C82" s="169"/>
      <c r="D82" s="175" t="s">
        <v>135</v>
      </c>
      <c r="E82" s="176"/>
      <c r="F82" s="166">
        <v>15</v>
      </c>
      <c r="G82" s="166">
        <v>3</v>
      </c>
      <c r="H82" s="166">
        <f t="shared" si="8"/>
        <v>18</v>
      </c>
    </row>
    <row r="83" spans="1:8" ht="12" customHeight="1" x14ac:dyDescent="0.25">
      <c r="A83" s="155"/>
      <c r="B83" s="155"/>
      <c r="C83" s="169"/>
      <c r="D83" s="175" t="s">
        <v>136</v>
      </c>
      <c r="E83" s="176"/>
      <c r="F83" s="166"/>
      <c r="G83" s="166"/>
      <c r="H83" s="166">
        <f t="shared" si="8"/>
        <v>0</v>
      </c>
    </row>
    <row r="84" spans="1:8" ht="12" customHeight="1" x14ac:dyDescent="0.25">
      <c r="A84" s="155"/>
      <c r="B84" s="155"/>
      <c r="C84" s="169"/>
      <c r="D84" s="175" t="s">
        <v>137</v>
      </c>
      <c r="E84" s="176"/>
      <c r="F84" s="166">
        <v>6</v>
      </c>
      <c r="G84" s="166"/>
      <c r="H84" s="166">
        <f t="shared" si="8"/>
        <v>6</v>
      </c>
    </row>
    <row r="85" spans="1:8" ht="12" customHeight="1" x14ac:dyDescent="0.25">
      <c r="A85" s="143"/>
      <c r="B85" s="143"/>
      <c r="C85" s="171"/>
      <c r="D85" s="175" t="s">
        <v>138</v>
      </c>
      <c r="E85" s="176"/>
      <c r="F85" s="166">
        <v>5</v>
      </c>
      <c r="G85" s="166"/>
      <c r="H85" s="166">
        <f t="shared" si="8"/>
        <v>5</v>
      </c>
    </row>
    <row r="86" spans="1:8" s="154" customFormat="1" ht="12" customHeight="1" x14ac:dyDescent="0.25">
      <c r="A86" s="138">
        <v>10</v>
      </c>
      <c r="B86" s="138" t="s">
        <v>145</v>
      </c>
      <c r="C86" s="172" t="s">
        <v>129</v>
      </c>
      <c r="D86" s="173"/>
      <c r="E86" s="174"/>
      <c r="F86" s="151">
        <v>2</v>
      </c>
      <c r="G86" s="152"/>
      <c r="H86" s="153"/>
    </row>
    <row r="87" spans="1:8" ht="12" customHeight="1" x14ac:dyDescent="0.25">
      <c r="A87" s="155"/>
      <c r="B87" s="155"/>
      <c r="C87" s="156" t="s">
        <v>130</v>
      </c>
      <c r="D87" s="157"/>
      <c r="E87" s="158"/>
      <c r="F87" s="159">
        <v>2</v>
      </c>
      <c r="G87" s="160"/>
      <c r="H87" s="161"/>
    </row>
    <row r="88" spans="1:8" ht="12" customHeight="1" x14ac:dyDescent="0.25">
      <c r="A88" s="155"/>
      <c r="B88" s="155"/>
      <c r="C88" s="162" t="s">
        <v>131</v>
      </c>
      <c r="D88" s="163"/>
      <c r="E88" s="164"/>
      <c r="F88" s="165">
        <f>SUM(F89:F94)</f>
        <v>41</v>
      </c>
      <c r="G88" s="165">
        <f>SUM(G89:G94)</f>
        <v>20</v>
      </c>
      <c r="H88" s="166">
        <f>SUM(F88+G88)</f>
        <v>61</v>
      </c>
    </row>
    <row r="89" spans="1:8" ht="12" customHeight="1" x14ac:dyDescent="0.25">
      <c r="A89" s="155"/>
      <c r="B89" s="155"/>
      <c r="C89" s="167" t="s">
        <v>132</v>
      </c>
      <c r="D89" s="168" t="s">
        <v>133</v>
      </c>
      <c r="E89" s="168"/>
      <c r="F89" s="165">
        <v>18</v>
      </c>
      <c r="G89" s="166">
        <v>5</v>
      </c>
      <c r="H89" s="166">
        <f t="shared" ref="H89:H94" si="9">SUM(F89+G89)</f>
        <v>23</v>
      </c>
    </row>
    <row r="90" spans="1:8" ht="12" customHeight="1" x14ac:dyDescent="0.25">
      <c r="A90" s="155"/>
      <c r="B90" s="155"/>
      <c r="C90" s="169"/>
      <c r="D90" s="175" t="s">
        <v>134</v>
      </c>
      <c r="E90" s="176"/>
      <c r="F90" s="165"/>
      <c r="G90" s="166">
        <v>5</v>
      </c>
      <c r="H90" s="166">
        <f t="shared" si="9"/>
        <v>5</v>
      </c>
    </row>
    <row r="91" spans="1:8" ht="12" customHeight="1" x14ac:dyDescent="0.25">
      <c r="A91" s="155"/>
      <c r="B91" s="155"/>
      <c r="C91" s="169"/>
      <c r="D91" s="175" t="s">
        <v>135</v>
      </c>
      <c r="E91" s="176"/>
      <c r="F91" s="165">
        <v>1</v>
      </c>
      <c r="G91" s="166"/>
      <c r="H91" s="166">
        <f t="shared" si="9"/>
        <v>1</v>
      </c>
    </row>
    <row r="92" spans="1:8" ht="12" customHeight="1" x14ac:dyDescent="0.25">
      <c r="A92" s="155"/>
      <c r="B92" s="155"/>
      <c r="C92" s="169"/>
      <c r="D92" s="175" t="s">
        <v>136</v>
      </c>
      <c r="E92" s="176"/>
      <c r="F92" s="165"/>
      <c r="G92" s="166"/>
      <c r="H92" s="166">
        <f t="shared" si="9"/>
        <v>0</v>
      </c>
    </row>
    <row r="93" spans="1:8" ht="12" customHeight="1" x14ac:dyDescent="0.25">
      <c r="A93" s="155"/>
      <c r="B93" s="155"/>
      <c r="C93" s="169"/>
      <c r="D93" s="175" t="s">
        <v>137</v>
      </c>
      <c r="E93" s="176"/>
      <c r="F93" s="165"/>
      <c r="G93" s="166">
        <v>4</v>
      </c>
      <c r="H93" s="166">
        <f t="shared" si="9"/>
        <v>4</v>
      </c>
    </row>
    <row r="94" spans="1:8" ht="12" customHeight="1" x14ac:dyDescent="0.25">
      <c r="A94" s="143"/>
      <c r="B94" s="143"/>
      <c r="C94" s="171"/>
      <c r="D94" s="175" t="s">
        <v>138</v>
      </c>
      <c r="E94" s="176"/>
      <c r="F94" s="165">
        <v>22</v>
      </c>
      <c r="G94" s="166">
        <v>6</v>
      </c>
      <c r="H94" s="166">
        <f t="shared" si="9"/>
        <v>28</v>
      </c>
    </row>
    <row r="95" spans="1:8" s="154" customFormat="1" ht="12" customHeight="1" x14ac:dyDescent="0.25">
      <c r="A95" s="138">
        <v>11</v>
      </c>
      <c r="B95" s="138" t="s">
        <v>146</v>
      </c>
      <c r="C95" s="172" t="s">
        <v>129</v>
      </c>
      <c r="D95" s="173"/>
      <c r="E95" s="174"/>
      <c r="F95" s="151">
        <v>2</v>
      </c>
      <c r="G95" s="152"/>
      <c r="H95" s="153"/>
    </row>
    <row r="96" spans="1:8" ht="12" customHeight="1" x14ac:dyDescent="0.25">
      <c r="A96" s="155"/>
      <c r="B96" s="155"/>
      <c r="C96" s="156" t="s">
        <v>130</v>
      </c>
      <c r="D96" s="157"/>
      <c r="E96" s="158"/>
      <c r="F96" s="159">
        <v>1</v>
      </c>
      <c r="G96" s="160"/>
      <c r="H96" s="161"/>
    </row>
    <row r="97" spans="1:8" ht="12" customHeight="1" x14ac:dyDescent="0.25">
      <c r="A97" s="155"/>
      <c r="B97" s="155"/>
      <c r="C97" s="162" t="s">
        <v>131</v>
      </c>
      <c r="D97" s="163"/>
      <c r="E97" s="164"/>
      <c r="F97" s="165">
        <f>SUM(F98:F103)</f>
        <v>49</v>
      </c>
      <c r="G97" s="165">
        <f>SUM(G98:G103)</f>
        <v>14</v>
      </c>
      <c r="H97" s="166">
        <f>SUM(F97+G97)</f>
        <v>63</v>
      </c>
    </row>
    <row r="98" spans="1:8" ht="12" customHeight="1" x14ac:dyDescent="0.25">
      <c r="A98" s="155"/>
      <c r="B98" s="155"/>
      <c r="C98" s="167" t="s">
        <v>132</v>
      </c>
      <c r="D98" s="168" t="s">
        <v>133</v>
      </c>
      <c r="E98" s="168"/>
      <c r="F98" s="165">
        <v>10</v>
      </c>
      <c r="G98" s="166">
        <v>1</v>
      </c>
      <c r="H98" s="166">
        <f t="shared" ref="H98:H103" si="10">SUM(F98+G98)</f>
        <v>11</v>
      </c>
    </row>
    <row r="99" spans="1:8" ht="12" customHeight="1" x14ac:dyDescent="0.25">
      <c r="A99" s="155"/>
      <c r="B99" s="155"/>
      <c r="C99" s="169"/>
      <c r="D99" s="175" t="s">
        <v>134</v>
      </c>
      <c r="E99" s="176"/>
      <c r="F99" s="165">
        <v>3</v>
      </c>
      <c r="G99" s="166">
        <v>1</v>
      </c>
      <c r="H99" s="166">
        <f t="shared" si="10"/>
        <v>4</v>
      </c>
    </row>
    <row r="100" spans="1:8" ht="12" customHeight="1" x14ac:dyDescent="0.25">
      <c r="A100" s="155"/>
      <c r="B100" s="155"/>
      <c r="C100" s="169"/>
      <c r="D100" s="175" t="s">
        <v>135</v>
      </c>
      <c r="E100" s="176"/>
      <c r="F100" s="165">
        <v>15</v>
      </c>
      <c r="G100" s="166">
        <v>3</v>
      </c>
      <c r="H100" s="166">
        <f t="shared" si="10"/>
        <v>18</v>
      </c>
    </row>
    <row r="101" spans="1:8" ht="12" customHeight="1" x14ac:dyDescent="0.25">
      <c r="A101" s="155"/>
      <c r="B101" s="155"/>
      <c r="C101" s="169"/>
      <c r="D101" s="175" t="s">
        <v>136</v>
      </c>
      <c r="E101" s="176"/>
      <c r="F101" s="165"/>
      <c r="G101" s="166"/>
      <c r="H101" s="166">
        <f t="shared" si="10"/>
        <v>0</v>
      </c>
    </row>
    <row r="102" spans="1:8" ht="12" customHeight="1" x14ac:dyDescent="0.25">
      <c r="A102" s="155"/>
      <c r="B102" s="155"/>
      <c r="C102" s="169"/>
      <c r="D102" s="175" t="s">
        <v>137</v>
      </c>
      <c r="E102" s="176"/>
      <c r="F102" s="165">
        <v>13</v>
      </c>
      <c r="G102" s="166">
        <v>4</v>
      </c>
      <c r="H102" s="166">
        <f t="shared" si="10"/>
        <v>17</v>
      </c>
    </row>
    <row r="103" spans="1:8" ht="12" customHeight="1" x14ac:dyDescent="0.25">
      <c r="A103" s="143"/>
      <c r="B103" s="143"/>
      <c r="C103" s="171"/>
      <c r="D103" s="175" t="s">
        <v>138</v>
      </c>
      <c r="E103" s="176"/>
      <c r="F103" s="165">
        <v>8</v>
      </c>
      <c r="G103" s="166">
        <v>5</v>
      </c>
      <c r="H103" s="166">
        <f t="shared" si="10"/>
        <v>13</v>
      </c>
    </row>
    <row r="104" spans="1:8" ht="12" customHeight="1" x14ac:dyDescent="0.25">
      <c r="A104" s="138">
        <v>12</v>
      </c>
      <c r="B104" s="138" t="s">
        <v>147</v>
      </c>
      <c r="C104" s="172" t="s">
        <v>129</v>
      </c>
      <c r="D104" s="173"/>
      <c r="E104" s="174"/>
      <c r="F104" s="151">
        <v>1</v>
      </c>
      <c r="G104" s="152"/>
      <c r="H104" s="153"/>
    </row>
    <row r="105" spans="1:8" ht="12" customHeight="1" x14ac:dyDescent="0.25">
      <c r="A105" s="155"/>
      <c r="B105" s="155"/>
      <c r="C105" s="156" t="s">
        <v>130</v>
      </c>
      <c r="D105" s="157"/>
      <c r="E105" s="158"/>
      <c r="F105" s="159">
        <v>1</v>
      </c>
      <c r="G105" s="160"/>
      <c r="H105" s="161"/>
    </row>
    <row r="106" spans="1:8" ht="12" customHeight="1" x14ac:dyDescent="0.25">
      <c r="A106" s="155"/>
      <c r="B106" s="155"/>
      <c r="C106" s="162" t="s">
        <v>131</v>
      </c>
      <c r="D106" s="163"/>
      <c r="E106" s="164"/>
      <c r="F106" s="166">
        <f>SUM(F107:F112)</f>
        <v>36</v>
      </c>
      <c r="G106" s="166">
        <f>SUM(G107:G112)</f>
        <v>9</v>
      </c>
      <c r="H106" s="166">
        <f t="shared" ref="H106:H112" si="11">SUM(F106+G106)</f>
        <v>45</v>
      </c>
    </row>
    <row r="107" spans="1:8" ht="12" customHeight="1" x14ac:dyDescent="0.25">
      <c r="A107" s="155"/>
      <c r="B107" s="155"/>
      <c r="C107" s="167" t="s">
        <v>132</v>
      </c>
      <c r="D107" s="168" t="s">
        <v>133</v>
      </c>
      <c r="E107" s="168"/>
      <c r="F107" s="165">
        <v>16</v>
      </c>
      <c r="G107" s="166">
        <v>5</v>
      </c>
      <c r="H107" s="166">
        <f t="shared" si="11"/>
        <v>21</v>
      </c>
    </row>
    <row r="108" spans="1:8" ht="12" customHeight="1" x14ac:dyDescent="0.25">
      <c r="A108" s="155"/>
      <c r="B108" s="155"/>
      <c r="C108" s="169"/>
      <c r="D108" s="175" t="s">
        <v>134</v>
      </c>
      <c r="E108" s="176"/>
      <c r="F108" s="165">
        <v>1</v>
      </c>
      <c r="G108" s="166"/>
      <c r="H108" s="166">
        <f t="shared" si="11"/>
        <v>1</v>
      </c>
    </row>
    <row r="109" spans="1:8" ht="12" customHeight="1" x14ac:dyDescent="0.25">
      <c r="A109" s="155"/>
      <c r="B109" s="155"/>
      <c r="C109" s="169"/>
      <c r="D109" s="175" t="s">
        <v>135</v>
      </c>
      <c r="E109" s="176"/>
      <c r="F109" s="165">
        <v>1</v>
      </c>
      <c r="G109" s="166"/>
      <c r="H109" s="166">
        <f t="shared" si="11"/>
        <v>1</v>
      </c>
    </row>
    <row r="110" spans="1:8" ht="12" customHeight="1" x14ac:dyDescent="0.25">
      <c r="A110" s="155"/>
      <c r="B110" s="155"/>
      <c r="C110" s="169"/>
      <c r="D110" s="175" t="s">
        <v>136</v>
      </c>
      <c r="E110" s="176"/>
      <c r="F110" s="165"/>
      <c r="G110" s="166"/>
      <c r="H110" s="166">
        <f t="shared" si="11"/>
        <v>0</v>
      </c>
    </row>
    <row r="111" spans="1:8" ht="12" customHeight="1" x14ac:dyDescent="0.25">
      <c r="A111" s="155"/>
      <c r="B111" s="155"/>
      <c r="C111" s="169"/>
      <c r="D111" s="175" t="s">
        <v>137</v>
      </c>
      <c r="E111" s="176"/>
      <c r="F111" s="165"/>
      <c r="G111" s="166"/>
      <c r="H111" s="166">
        <f t="shared" si="11"/>
        <v>0</v>
      </c>
    </row>
    <row r="112" spans="1:8" ht="12" customHeight="1" x14ac:dyDescent="0.25">
      <c r="A112" s="143"/>
      <c r="B112" s="143"/>
      <c r="C112" s="171"/>
      <c r="D112" s="175" t="s">
        <v>138</v>
      </c>
      <c r="E112" s="176"/>
      <c r="F112" s="165">
        <v>18</v>
      </c>
      <c r="G112" s="166">
        <v>4</v>
      </c>
      <c r="H112" s="166">
        <f t="shared" si="11"/>
        <v>22</v>
      </c>
    </row>
    <row r="113" spans="1:8" s="154" customFormat="1" ht="12" customHeight="1" x14ac:dyDescent="0.25">
      <c r="A113" s="138">
        <v>13</v>
      </c>
      <c r="B113" s="138" t="s">
        <v>148</v>
      </c>
      <c r="C113" s="172" t="s">
        <v>129</v>
      </c>
      <c r="D113" s="173"/>
      <c r="E113" s="174"/>
      <c r="F113" s="151">
        <v>2</v>
      </c>
      <c r="G113" s="152"/>
      <c r="H113" s="153"/>
    </row>
    <row r="114" spans="1:8" ht="12" customHeight="1" x14ac:dyDescent="0.25">
      <c r="A114" s="155"/>
      <c r="B114" s="155"/>
      <c r="C114" s="156" t="s">
        <v>130</v>
      </c>
      <c r="D114" s="157"/>
      <c r="E114" s="158"/>
      <c r="F114" s="159">
        <v>2</v>
      </c>
      <c r="G114" s="160"/>
      <c r="H114" s="161"/>
    </row>
    <row r="115" spans="1:8" ht="12" customHeight="1" x14ac:dyDescent="0.25">
      <c r="A115" s="155"/>
      <c r="B115" s="155"/>
      <c r="C115" s="162" t="s">
        <v>131</v>
      </c>
      <c r="D115" s="163"/>
      <c r="E115" s="164"/>
      <c r="F115" s="165">
        <f>SUM(F116:F121)</f>
        <v>77</v>
      </c>
      <c r="G115" s="165">
        <f>SUM(G116:G121)</f>
        <v>17</v>
      </c>
      <c r="H115" s="166">
        <f>SUM(F115+G115)</f>
        <v>94</v>
      </c>
    </row>
    <row r="116" spans="1:8" ht="12" customHeight="1" x14ac:dyDescent="0.25">
      <c r="A116" s="155"/>
      <c r="B116" s="155"/>
      <c r="C116" s="167" t="s">
        <v>132</v>
      </c>
      <c r="D116" s="168" t="s">
        <v>133</v>
      </c>
      <c r="E116" s="168"/>
      <c r="F116" s="165">
        <v>8</v>
      </c>
      <c r="G116" s="166">
        <v>2</v>
      </c>
      <c r="H116" s="166">
        <f t="shared" ref="H116:H121" si="12">SUM(F116+G116)</f>
        <v>10</v>
      </c>
    </row>
    <row r="117" spans="1:8" ht="12" customHeight="1" x14ac:dyDescent="0.25">
      <c r="A117" s="155"/>
      <c r="B117" s="155"/>
      <c r="C117" s="169"/>
      <c r="D117" s="175" t="s">
        <v>134</v>
      </c>
      <c r="E117" s="176"/>
      <c r="F117" s="165">
        <v>2</v>
      </c>
      <c r="G117" s="166"/>
      <c r="H117" s="166">
        <f t="shared" si="12"/>
        <v>2</v>
      </c>
    </row>
    <row r="118" spans="1:8" ht="12" customHeight="1" x14ac:dyDescent="0.25">
      <c r="A118" s="155"/>
      <c r="B118" s="155"/>
      <c r="C118" s="169"/>
      <c r="D118" s="175" t="s">
        <v>135</v>
      </c>
      <c r="E118" s="176"/>
      <c r="F118" s="165">
        <v>1</v>
      </c>
      <c r="G118" s="166"/>
      <c r="H118" s="166">
        <f t="shared" si="12"/>
        <v>1</v>
      </c>
    </row>
    <row r="119" spans="1:8" ht="12" customHeight="1" x14ac:dyDescent="0.25">
      <c r="A119" s="155"/>
      <c r="B119" s="155"/>
      <c r="C119" s="169"/>
      <c r="D119" s="175" t="s">
        <v>136</v>
      </c>
      <c r="E119" s="176"/>
      <c r="F119" s="165"/>
      <c r="G119" s="166"/>
      <c r="H119" s="166">
        <f t="shared" si="12"/>
        <v>0</v>
      </c>
    </row>
    <row r="120" spans="1:8" ht="12" customHeight="1" x14ac:dyDescent="0.25">
      <c r="A120" s="155"/>
      <c r="B120" s="155"/>
      <c r="C120" s="169"/>
      <c r="D120" s="175" t="s">
        <v>137</v>
      </c>
      <c r="E120" s="176"/>
      <c r="F120" s="165">
        <v>19</v>
      </c>
      <c r="G120" s="166">
        <v>1</v>
      </c>
      <c r="H120" s="166">
        <f t="shared" si="12"/>
        <v>20</v>
      </c>
    </row>
    <row r="121" spans="1:8" ht="12" customHeight="1" x14ac:dyDescent="0.25">
      <c r="A121" s="143"/>
      <c r="B121" s="143"/>
      <c r="C121" s="171"/>
      <c r="D121" s="175" t="s">
        <v>138</v>
      </c>
      <c r="E121" s="176"/>
      <c r="F121" s="165">
        <v>47</v>
      </c>
      <c r="G121" s="166">
        <v>14</v>
      </c>
      <c r="H121" s="166">
        <f t="shared" si="12"/>
        <v>61</v>
      </c>
    </row>
    <row r="122" spans="1:8" s="154" customFormat="1" ht="12" customHeight="1" x14ac:dyDescent="0.25">
      <c r="A122" s="138">
        <v>14</v>
      </c>
      <c r="B122" s="138" t="s">
        <v>149</v>
      </c>
      <c r="C122" s="172" t="s">
        <v>129</v>
      </c>
      <c r="D122" s="173"/>
      <c r="E122" s="174"/>
      <c r="F122" s="151">
        <v>1</v>
      </c>
      <c r="G122" s="152"/>
      <c r="H122" s="153"/>
    </row>
    <row r="123" spans="1:8" ht="12" customHeight="1" x14ac:dyDescent="0.25">
      <c r="A123" s="155"/>
      <c r="B123" s="155"/>
      <c r="C123" s="156" t="s">
        <v>130</v>
      </c>
      <c r="D123" s="157"/>
      <c r="E123" s="158"/>
      <c r="F123" s="159">
        <v>1</v>
      </c>
      <c r="G123" s="160"/>
      <c r="H123" s="161"/>
    </row>
    <row r="124" spans="1:8" ht="12" customHeight="1" x14ac:dyDescent="0.25">
      <c r="A124" s="155"/>
      <c r="B124" s="155"/>
      <c r="C124" s="162" t="s">
        <v>131</v>
      </c>
      <c r="D124" s="163"/>
      <c r="E124" s="164"/>
      <c r="F124" s="165">
        <f>SUM(F125:F130)</f>
        <v>6</v>
      </c>
      <c r="G124" s="165">
        <f>SUM(G125:G130)</f>
        <v>0</v>
      </c>
      <c r="H124" s="166">
        <f>SUM(F124+G124)</f>
        <v>6</v>
      </c>
    </row>
    <row r="125" spans="1:8" ht="12" customHeight="1" x14ac:dyDescent="0.25">
      <c r="A125" s="155"/>
      <c r="B125" s="155"/>
      <c r="C125" s="167" t="s">
        <v>132</v>
      </c>
      <c r="D125" s="168" t="s">
        <v>133</v>
      </c>
      <c r="E125" s="168"/>
      <c r="F125" s="165">
        <v>6</v>
      </c>
      <c r="G125" s="166"/>
      <c r="H125" s="166">
        <f t="shared" ref="H125:H130" si="13">SUM(F125+G125)</f>
        <v>6</v>
      </c>
    </row>
    <row r="126" spans="1:8" ht="12" customHeight="1" x14ac:dyDescent="0.25">
      <c r="A126" s="155"/>
      <c r="B126" s="155"/>
      <c r="C126" s="169"/>
      <c r="D126" s="175" t="s">
        <v>134</v>
      </c>
      <c r="E126" s="176"/>
      <c r="F126" s="165"/>
      <c r="G126" s="166"/>
      <c r="H126" s="166">
        <f t="shared" si="13"/>
        <v>0</v>
      </c>
    </row>
    <row r="127" spans="1:8" ht="12" customHeight="1" x14ac:dyDescent="0.25">
      <c r="A127" s="155"/>
      <c r="B127" s="155"/>
      <c r="C127" s="169"/>
      <c r="D127" s="175" t="s">
        <v>135</v>
      </c>
      <c r="E127" s="176"/>
      <c r="F127" s="165"/>
      <c r="G127" s="166"/>
      <c r="H127" s="166">
        <f t="shared" si="13"/>
        <v>0</v>
      </c>
    </row>
    <row r="128" spans="1:8" ht="12" customHeight="1" x14ac:dyDescent="0.25">
      <c r="A128" s="155"/>
      <c r="B128" s="155"/>
      <c r="C128" s="169"/>
      <c r="D128" s="175" t="s">
        <v>136</v>
      </c>
      <c r="E128" s="176"/>
      <c r="F128" s="165"/>
      <c r="G128" s="166"/>
      <c r="H128" s="166">
        <f t="shared" si="13"/>
        <v>0</v>
      </c>
    </row>
    <row r="129" spans="1:8" ht="12" customHeight="1" x14ac:dyDescent="0.25">
      <c r="A129" s="155"/>
      <c r="B129" s="155"/>
      <c r="C129" s="169"/>
      <c r="D129" s="175" t="s">
        <v>137</v>
      </c>
      <c r="E129" s="176"/>
      <c r="F129" s="165"/>
      <c r="G129" s="166"/>
      <c r="H129" s="166">
        <f t="shared" si="13"/>
        <v>0</v>
      </c>
    </row>
    <row r="130" spans="1:8" ht="12" customHeight="1" x14ac:dyDescent="0.25">
      <c r="A130" s="143"/>
      <c r="B130" s="143"/>
      <c r="C130" s="171"/>
      <c r="D130" s="175" t="s">
        <v>138</v>
      </c>
      <c r="E130" s="176"/>
      <c r="F130" s="165"/>
      <c r="G130" s="166"/>
      <c r="H130" s="166">
        <f t="shared" si="13"/>
        <v>0</v>
      </c>
    </row>
    <row r="131" spans="1:8" s="154" customFormat="1" ht="12" customHeight="1" x14ac:dyDescent="0.25">
      <c r="A131" s="138">
        <v>15</v>
      </c>
      <c r="B131" s="138" t="s">
        <v>150</v>
      </c>
      <c r="C131" s="172" t="s">
        <v>129</v>
      </c>
      <c r="D131" s="173"/>
      <c r="E131" s="174"/>
      <c r="F131" s="151">
        <v>1</v>
      </c>
      <c r="G131" s="152"/>
      <c r="H131" s="153"/>
    </row>
    <row r="132" spans="1:8" ht="12" customHeight="1" x14ac:dyDescent="0.25">
      <c r="A132" s="155"/>
      <c r="B132" s="155"/>
      <c r="C132" s="156" t="s">
        <v>130</v>
      </c>
      <c r="D132" s="157"/>
      <c r="E132" s="158"/>
      <c r="F132" s="159">
        <v>1</v>
      </c>
      <c r="G132" s="160"/>
      <c r="H132" s="161"/>
    </row>
    <row r="133" spans="1:8" ht="12" customHeight="1" x14ac:dyDescent="0.25">
      <c r="A133" s="155"/>
      <c r="B133" s="155"/>
      <c r="C133" s="162" t="s">
        <v>131</v>
      </c>
      <c r="D133" s="163"/>
      <c r="E133" s="164"/>
      <c r="F133" s="165">
        <f>SUM(F134:F139)</f>
        <v>40</v>
      </c>
      <c r="G133" s="165">
        <f>SUM(G134:G139)</f>
        <v>21</v>
      </c>
      <c r="H133" s="166">
        <f>SUM(F133+G133)</f>
        <v>61</v>
      </c>
    </row>
    <row r="134" spans="1:8" ht="12" customHeight="1" x14ac:dyDescent="0.25">
      <c r="A134" s="155"/>
      <c r="B134" s="155"/>
      <c r="C134" s="167" t="s">
        <v>132</v>
      </c>
      <c r="D134" s="168" t="s">
        <v>133</v>
      </c>
      <c r="E134" s="168"/>
      <c r="F134" s="165">
        <v>12</v>
      </c>
      <c r="G134" s="166">
        <v>14</v>
      </c>
      <c r="H134" s="166">
        <f t="shared" ref="H134:H139" si="14">SUM(F134+G134)</f>
        <v>26</v>
      </c>
    </row>
    <row r="135" spans="1:8" ht="12" customHeight="1" x14ac:dyDescent="0.25">
      <c r="A135" s="155"/>
      <c r="B135" s="155"/>
      <c r="C135" s="169"/>
      <c r="D135" s="175" t="s">
        <v>134</v>
      </c>
      <c r="E135" s="176"/>
      <c r="F135" s="165">
        <v>2</v>
      </c>
      <c r="G135" s="166"/>
      <c r="H135" s="166">
        <f t="shared" si="14"/>
        <v>2</v>
      </c>
    </row>
    <row r="136" spans="1:8" ht="12" customHeight="1" x14ac:dyDescent="0.25">
      <c r="A136" s="155"/>
      <c r="B136" s="155"/>
      <c r="C136" s="169"/>
      <c r="D136" s="175" t="s">
        <v>135</v>
      </c>
      <c r="E136" s="176"/>
      <c r="F136" s="165"/>
      <c r="G136" s="166"/>
      <c r="H136" s="166">
        <f t="shared" si="14"/>
        <v>0</v>
      </c>
    </row>
    <row r="137" spans="1:8" ht="12" customHeight="1" x14ac:dyDescent="0.25">
      <c r="A137" s="155"/>
      <c r="B137" s="155"/>
      <c r="C137" s="169"/>
      <c r="D137" s="175" t="s">
        <v>136</v>
      </c>
      <c r="E137" s="176"/>
      <c r="F137" s="165"/>
      <c r="G137" s="166"/>
      <c r="H137" s="166">
        <f t="shared" si="14"/>
        <v>0</v>
      </c>
    </row>
    <row r="138" spans="1:8" ht="12" customHeight="1" x14ac:dyDescent="0.25">
      <c r="A138" s="155"/>
      <c r="B138" s="155"/>
      <c r="C138" s="169"/>
      <c r="D138" s="175" t="s">
        <v>137</v>
      </c>
      <c r="E138" s="176"/>
      <c r="F138" s="165"/>
      <c r="G138" s="166"/>
      <c r="H138" s="166">
        <f t="shared" si="14"/>
        <v>0</v>
      </c>
    </row>
    <row r="139" spans="1:8" ht="12" customHeight="1" x14ac:dyDescent="0.25">
      <c r="A139" s="143"/>
      <c r="B139" s="143"/>
      <c r="C139" s="171"/>
      <c r="D139" s="175" t="s">
        <v>138</v>
      </c>
      <c r="E139" s="176"/>
      <c r="F139" s="165">
        <v>26</v>
      </c>
      <c r="G139" s="166">
        <v>7</v>
      </c>
      <c r="H139" s="166">
        <f t="shared" si="14"/>
        <v>33</v>
      </c>
    </row>
    <row r="140" spans="1:8" s="154" customFormat="1" ht="12" customHeight="1" x14ac:dyDescent="0.25">
      <c r="A140" s="138"/>
      <c r="B140" s="187" t="s">
        <v>151</v>
      </c>
      <c r="C140" s="188" t="s">
        <v>129</v>
      </c>
      <c r="D140" s="188"/>
      <c r="E140" s="188"/>
      <c r="F140" s="151">
        <f t="shared" ref="F140:F148" si="15">SUM(F5+F14+F23+F32+F41+F50+F59+F77+F86+F113+F104+F95+F68+F131+F122)</f>
        <v>18</v>
      </c>
      <c r="G140" s="152"/>
      <c r="H140" s="153"/>
    </row>
    <row r="141" spans="1:8" ht="12" customHeight="1" x14ac:dyDescent="0.25">
      <c r="A141" s="155"/>
      <c r="B141" s="189"/>
      <c r="C141" s="190" t="s">
        <v>130</v>
      </c>
      <c r="D141" s="191"/>
      <c r="E141" s="192"/>
      <c r="F141" s="151">
        <f t="shared" si="15"/>
        <v>18</v>
      </c>
      <c r="G141" s="152"/>
      <c r="H141" s="153"/>
    </row>
    <row r="142" spans="1:8" x14ac:dyDescent="0.25">
      <c r="A142" s="155"/>
      <c r="B142" s="189"/>
      <c r="C142" s="193" t="s">
        <v>131</v>
      </c>
      <c r="D142" s="194"/>
      <c r="E142" s="195"/>
      <c r="F142" s="196">
        <f t="shared" si="15"/>
        <v>519</v>
      </c>
      <c r="G142" s="196">
        <f t="shared" ref="G142:H148" si="16">SUM(G7+G16+G25+G34+G43+G52+G61+G79+G88+G115+G106+G97+G70+G133+G124)</f>
        <v>152</v>
      </c>
      <c r="H142" s="196">
        <f t="shared" si="16"/>
        <v>671</v>
      </c>
    </row>
    <row r="143" spans="1:8" ht="15" customHeight="1" x14ac:dyDescent="0.25">
      <c r="A143" s="155"/>
      <c r="B143" s="189"/>
      <c r="C143" s="197" t="s">
        <v>132</v>
      </c>
      <c r="D143" s="198" t="s">
        <v>133</v>
      </c>
      <c r="E143" s="198"/>
      <c r="F143" s="196">
        <f t="shared" si="15"/>
        <v>142</v>
      </c>
      <c r="G143" s="196">
        <f t="shared" si="16"/>
        <v>49</v>
      </c>
      <c r="H143" s="196">
        <f t="shared" si="16"/>
        <v>191</v>
      </c>
    </row>
    <row r="144" spans="1:8" ht="12" customHeight="1" x14ac:dyDescent="0.25">
      <c r="A144" s="155"/>
      <c r="B144" s="189"/>
      <c r="C144" s="199"/>
      <c r="D144" s="200" t="s">
        <v>134</v>
      </c>
      <c r="E144" s="201"/>
      <c r="F144" s="196">
        <f t="shared" si="15"/>
        <v>46</v>
      </c>
      <c r="G144" s="196">
        <f t="shared" si="16"/>
        <v>18</v>
      </c>
      <c r="H144" s="196">
        <f t="shared" si="16"/>
        <v>64</v>
      </c>
    </row>
    <row r="145" spans="1:8" ht="12" customHeight="1" x14ac:dyDescent="0.25">
      <c r="A145" s="155"/>
      <c r="B145" s="189"/>
      <c r="C145" s="199"/>
      <c r="D145" s="200" t="s">
        <v>135</v>
      </c>
      <c r="E145" s="201"/>
      <c r="F145" s="196">
        <f t="shared" si="15"/>
        <v>42</v>
      </c>
      <c r="G145" s="196">
        <f t="shared" si="16"/>
        <v>7</v>
      </c>
      <c r="H145" s="196">
        <f t="shared" si="16"/>
        <v>49</v>
      </c>
    </row>
    <row r="146" spans="1:8" ht="12" customHeight="1" x14ac:dyDescent="0.25">
      <c r="A146" s="155"/>
      <c r="B146" s="189"/>
      <c r="C146" s="199"/>
      <c r="D146" s="200" t="s">
        <v>136</v>
      </c>
      <c r="E146" s="201"/>
      <c r="F146" s="196">
        <f t="shared" si="15"/>
        <v>0</v>
      </c>
      <c r="G146" s="196">
        <f t="shared" si="16"/>
        <v>0</v>
      </c>
      <c r="H146" s="196">
        <f t="shared" si="16"/>
        <v>0</v>
      </c>
    </row>
    <row r="147" spans="1:8" ht="12" customHeight="1" x14ac:dyDescent="0.25">
      <c r="A147" s="155"/>
      <c r="B147" s="189"/>
      <c r="C147" s="199"/>
      <c r="D147" s="200" t="s">
        <v>137</v>
      </c>
      <c r="E147" s="201"/>
      <c r="F147" s="196">
        <f t="shared" si="15"/>
        <v>63</v>
      </c>
      <c r="G147" s="196">
        <f t="shared" si="16"/>
        <v>21</v>
      </c>
      <c r="H147" s="196">
        <f t="shared" si="16"/>
        <v>84</v>
      </c>
    </row>
    <row r="148" spans="1:8" ht="12" customHeight="1" x14ac:dyDescent="0.25">
      <c r="A148" s="143"/>
      <c r="B148" s="202"/>
      <c r="C148" s="203"/>
      <c r="D148" s="200" t="s">
        <v>138</v>
      </c>
      <c r="E148" s="201"/>
      <c r="F148" s="196">
        <f t="shared" si="15"/>
        <v>226</v>
      </c>
      <c r="G148" s="196">
        <f t="shared" si="16"/>
        <v>57</v>
      </c>
      <c r="H148" s="196">
        <f t="shared" si="16"/>
        <v>283</v>
      </c>
    </row>
    <row r="149" spans="1:8" ht="29.25" customHeight="1" x14ac:dyDescent="0.25">
      <c r="A149" s="204" t="s">
        <v>152</v>
      </c>
      <c r="B149" s="204"/>
      <c r="C149" s="204"/>
      <c r="D149" s="204"/>
      <c r="E149" s="204"/>
      <c r="F149" s="205"/>
    </row>
    <row r="150" spans="1:8" ht="46.5" customHeight="1" x14ac:dyDescent="0.25">
      <c r="A150" s="206" t="s">
        <v>153</v>
      </c>
      <c r="B150" s="206"/>
      <c r="C150" s="206"/>
      <c r="D150" s="206"/>
      <c r="E150" s="206"/>
      <c r="F150" s="206"/>
      <c r="G150" s="206"/>
      <c r="H150" s="206"/>
    </row>
    <row r="151" spans="1:8" ht="45" customHeight="1" x14ac:dyDescent="0.25">
      <c r="A151" s="206" t="s">
        <v>154</v>
      </c>
      <c r="B151" s="206"/>
      <c r="C151" s="206"/>
      <c r="D151" s="206"/>
      <c r="E151" s="206"/>
      <c r="F151" s="206"/>
      <c r="G151" s="206"/>
      <c r="H151" s="206"/>
    </row>
    <row r="152" spans="1:8" ht="48" customHeight="1" x14ac:dyDescent="0.25">
      <c r="A152" s="206" t="s">
        <v>155</v>
      </c>
      <c r="B152" s="206"/>
      <c r="C152" s="206"/>
      <c r="D152" s="206"/>
      <c r="E152" s="206"/>
      <c r="F152" s="206"/>
      <c r="G152" s="206"/>
      <c r="H152" s="206"/>
    </row>
    <row r="153" spans="1:8" ht="36" customHeight="1" x14ac:dyDescent="0.25">
      <c r="A153" s="103"/>
      <c r="B153" s="103"/>
      <c r="C153" s="103"/>
      <c r="D153" s="103"/>
      <c r="E153" s="103"/>
      <c r="F153" s="103"/>
    </row>
  </sheetData>
  <mergeCells count="235">
    <mergeCell ref="A149:F149"/>
    <mergeCell ref="A150:H150"/>
    <mergeCell ref="A151:H151"/>
    <mergeCell ref="A152:H152"/>
    <mergeCell ref="A153:F153"/>
    <mergeCell ref="F140:H140"/>
    <mergeCell ref="C141:E141"/>
    <mergeCell ref="F141:H141"/>
    <mergeCell ref="C142:E142"/>
    <mergeCell ref="C143:C148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A140:A148"/>
    <mergeCell ref="B140:B148"/>
    <mergeCell ref="C140:E140"/>
    <mergeCell ref="D148:E148"/>
    <mergeCell ref="A131:A139"/>
    <mergeCell ref="B131:B139"/>
    <mergeCell ref="C131:E131"/>
    <mergeCell ref="F131:H131"/>
    <mergeCell ref="C132:E132"/>
    <mergeCell ref="F132:H132"/>
    <mergeCell ref="C133:E133"/>
    <mergeCell ref="C134:C139"/>
    <mergeCell ref="D134:E134"/>
    <mergeCell ref="D135:E135"/>
    <mergeCell ref="F122:H122"/>
    <mergeCell ref="C123:E123"/>
    <mergeCell ref="F123:H123"/>
    <mergeCell ref="C124:E124"/>
    <mergeCell ref="C125:C130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A122:A130"/>
    <mergeCell ref="B122:B130"/>
    <mergeCell ref="C122:E122"/>
    <mergeCell ref="D130:E130"/>
    <mergeCell ref="A113:A121"/>
    <mergeCell ref="B113:B121"/>
    <mergeCell ref="C113:E113"/>
    <mergeCell ref="F113:H113"/>
    <mergeCell ref="C114:E114"/>
    <mergeCell ref="F114:H114"/>
    <mergeCell ref="C115:E115"/>
    <mergeCell ref="C116:C121"/>
    <mergeCell ref="D116:E116"/>
    <mergeCell ref="D117:E117"/>
    <mergeCell ref="F104:H104"/>
    <mergeCell ref="C105:E105"/>
    <mergeCell ref="F105:H105"/>
    <mergeCell ref="C106:E106"/>
    <mergeCell ref="C107:C112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A104:A112"/>
    <mergeCell ref="B104:B112"/>
    <mergeCell ref="C104:E104"/>
    <mergeCell ref="D112:E112"/>
    <mergeCell ref="A95:A103"/>
    <mergeCell ref="B95:B103"/>
    <mergeCell ref="C95:E95"/>
    <mergeCell ref="F95:H95"/>
    <mergeCell ref="C96:E96"/>
    <mergeCell ref="F96:H96"/>
    <mergeCell ref="C97:E97"/>
    <mergeCell ref="C98:C103"/>
    <mergeCell ref="D98:E98"/>
    <mergeCell ref="D99:E99"/>
    <mergeCell ref="F86:H86"/>
    <mergeCell ref="C87:E87"/>
    <mergeCell ref="F87:H87"/>
    <mergeCell ref="C88:E88"/>
    <mergeCell ref="C89:C94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A86:A94"/>
    <mergeCell ref="B86:B94"/>
    <mergeCell ref="C86:E86"/>
    <mergeCell ref="D94:E94"/>
    <mergeCell ref="A77:A85"/>
    <mergeCell ref="B77:B85"/>
    <mergeCell ref="C77:E77"/>
    <mergeCell ref="F77:H77"/>
    <mergeCell ref="C78:E78"/>
    <mergeCell ref="F78:H78"/>
    <mergeCell ref="C79:E79"/>
    <mergeCell ref="C80:C85"/>
    <mergeCell ref="D80:E80"/>
    <mergeCell ref="D81:E81"/>
    <mergeCell ref="F68:H68"/>
    <mergeCell ref="C69:E69"/>
    <mergeCell ref="F69:H69"/>
    <mergeCell ref="C70:E70"/>
    <mergeCell ref="C71:C76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A68:A76"/>
    <mergeCell ref="B68:B76"/>
    <mergeCell ref="C68:E68"/>
    <mergeCell ref="D76:E76"/>
    <mergeCell ref="A59:A67"/>
    <mergeCell ref="B59:B67"/>
    <mergeCell ref="C59:E59"/>
    <mergeCell ref="F59:H59"/>
    <mergeCell ref="C60:E60"/>
    <mergeCell ref="F60:H60"/>
    <mergeCell ref="C61:E61"/>
    <mergeCell ref="C62:C67"/>
    <mergeCell ref="D62:E62"/>
    <mergeCell ref="D63:E63"/>
    <mergeCell ref="F50:H50"/>
    <mergeCell ref="C51:E51"/>
    <mergeCell ref="F51:H51"/>
    <mergeCell ref="C52:E52"/>
    <mergeCell ref="C53:C58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A50:A58"/>
    <mergeCell ref="B50:B58"/>
    <mergeCell ref="C50:E50"/>
    <mergeCell ref="D58:E58"/>
    <mergeCell ref="A41:A49"/>
    <mergeCell ref="B41:B49"/>
    <mergeCell ref="C41:E41"/>
    <mergeCell ref="F41:H41"/>
    <mergeCell ref="C42:E42"/>
    <mergeCell ref="F42:H42"/>
    <mergeCell ref="C43:E43"/>
    <mergeCell ref="C44:C49"/>
    <mergeCell ref="D44:E44"/>
    <mergeCell ref="D45:E45"/>
    <mergeCell ref="F32:H32"/>
    <mergeCell ref="C33:E33"/>
    <mergeCell ref="F33:H33"/>
    <mergeCell ref="C34:E34"/>
    <mergeCell ref="C35:C40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A32:A40"/>
    <mergeCell ref="B32:B40"/>
    <mergeCell ref="C32:E32"/>
    <mergeCell ref="D40:E40"/>
    <mergeCell ref="A23:A31"/>
    <mergeCell ref="B23:B31"/>
    <mergeCell ref="C23:E23"/>
    <mergeCell ref="F23:H23"/>
    <mergeCell ref="C24:E24"/>
    <mergeCell ref="F24:H24"/>
    <mergeCell ref="C25:E25"/>
    <mergeCell ref="C26:C31"/>
    <mergeCell ref="D26:E26"/>
    <mergeCell ref="D27:E27"/>
    <mergeCell ref="F14:H14"/>
    <mergeCell ref="C15:E15"/>
    <mergeCell ref="F15:H15"/>
    <mergeCell ref="C16:E16"/>
    <mergeCell ref="C17:C22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A14:A22"/>
    <mergeCell ref="B14:B22"/>
    <mergeCell ref="C14:E14"/>
    <mergeCell ref="D22:E22"/>
    <mergeCell ref="A5:A13"/>
    <mergeCell ref="B5:B13"/>
    <mergeCell ref="C5:E5"/>
    <mergeCell ref="F5:H5"/>
    <mergeCell ref="C6:E6"/>
    <mergeCell ref="F6:H6"/>
    <mergeCell ref="C7:E7"/>
    <mergeCell ref="C8:C13"/>
    <mergeCell ref="D8:E8"/>
    <mergeCell ref="D9:E9"/>
    <mergeCell ref="A1:F1"/>
    <mergeCell ref="A2:F2"/>
    <mergeCell ref="A3:A4"/>
    <mergeCell ref="B3:B4"/>
    <mergeCell ref="C3:E4"/>
    <mergeCell ref="F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297B-88E7-455C-9A54-2CD726546A3A}">
  <dimension ref="A1:F130"/>
  <sheetViews>
    <sheetView workbookViewId="0">
      <selection activeCell="J37" sqref="J37"/>
    </sheetView>
  </sheetViews>
  <sheetFormatPr defaultRowHeight="14.25" x14ac:dyDescent="0.25"/>
  <cols>
    <col min="1" max="1" width="3.7109375" style="100" customWidth="1"/>
    <col min="2" max="2" width="19.140625" style="100" customWidth="1"/>
    <col min="3" max="3" width="4" style="207" customWidth="1"/>
    <col min="4" max="4" width="9.140625" style="207"/>
    <col min="5" max="5" width="27.85546875" style="207" customWidth="1"/>
    <col min="6" max="6" width="11.42578125" style="100" bestFit="1" customWidth="1"/>
    <col min="7" max="256" width="9.140625" style="100"/>
    <col min="257" max="257" width="3.7109375" style="100" customWidth="1"/>
    <col min="258" max="258" width="19.140625" style="100" customWidth="1"/>
    <col min="259" max="259" width="4" style="100" customWidth="1"/>
    <col min="260" max="260" width="9.140625" style="100"/>
    <col min="261" max="261" width="27.85546875" style="100" customWidth="1"/>
    <col min="262" max="262" width="11.42578125" style="100" bestFit="1" customWidth="1"/>
    <col min="263" max="512" width="9.140625" style="100"/>
    <col min="513" max="513" width="3.7109375" style="100" customWidth="1"/>
    <col min="514" max="514" width="19.140625" style="100" customWidth="1"/>
    <col min="515" max="515" width="4" style="100" customWidth="1"/>
    <col min="516" max="516" width="9.140625" style="100"/>
    <col min="517" max="517" width="27.85546875" style="100" customWidth="1"/>
    <col min="518" max="518" width="11.42578125" style="100" bestFit="1" customWidth="1"/>
    <col min="519" max="768" width="9.140625" style="100"/>
    <col min="769" max="769" width="3.7109375" style="100" customWidth="1"/>
    <col min="770" max="770" width="19.140625" style="100" customWidth="1"/>
    <col min="771" max="771" width="4" style="100" customWidth="1"/>
    <col min="772" max="772" width="9.140625" style="100"/>
    <col min="773" max="773" width="27.85546875" style="100" customWidth="1"/>
    <col min="774" max="774" width="11.42578125" style="100" bestFit="1" customWidth="1"/>
    <col min="775" max="1024" width="9.140625" style="100"/>
    <col min="1025" max="1025" width="3.7109375" style="100" customWidth="1"/>
    <col min="1026" max="1026" width="19.140625" style="100" customWidth="1"/>
    <col min="1027" max="1027" width="4" style="100" customWidth="1"/>
    <col min="1028" max="1028" width="9.140625" style="100"/>
    <col min="1029" max="1029" width="27.85546875" style="100" customWidth="1"/>
    <col min="1030" max="1030" width="11.42578125" style="100" bestFit="1" customWidth="1"/>
    <col min="1031" max="1280" width="9.140625" style="100"/>
    <col min="1281" max="1281" width="3.7109375" style="100" customWidth="1"/>
    <col min="1282" max="1282" width="19.140625" style="100" customWidth="1"/>
    <col min="1283" max="1283" width="4" style="100" customWidth="1"/>
    <col min="1284" max="1284" width="9.140625" style="100"/>
    <col min="1285" max="1285" width="27.85546875" style="100" customWidth="1"/>
    <col min="1286" max="1286" width="11.42578125" style="100" bestFit="1" customWidth="1"/>
    <col min="1287" max="1536" width="9.140625" style="100"/>
    <col min="1537" max="1537" width="3.7109375" style="100" customWidth="1"/>
    <col min="1538" max="1538" width="19.140625" style="100" customWidth="1"/>
    <col min="1539" max="1539" width="4" style="100" customWidth="1"/>
    <col min="1540" max="1540" width="9.140625" style="100"/>
    <col min="1541" max="1541" width="27.85546875" style="100" customWidth="1"/>
    <col min="1542" max="1542" width="11.42578125" style="100" bestFit="1" customWidth="1"/>
    <col min="1543" max="1792" width="9.140625" style="100"/>
    <col min="1793" max="1793" width="3.7109375" style="100" customWidth="1"/>
    <col min="1794" max="1794" width="19.140625" style="100" customWidth="1"/>
    <col min="1795" max="1795" width="4" style="100" customWidth="1"/>
    <col min="1796" max="1796" width="9.140625" style="100"/>
    <col min="1797" max="1797" width="27.85546875" style="100" customWidth="1"/>
    <col min="1798" max="1798" width="11.42578125" style="100" bestFit="1" customWidth="1"/>
    <col min="1799" max="2048" width="9.140625" style="100"/>
    <col min="2049" max="2049" width="3.7109375" style="100" customWidth="1"/>
    <col min="2050" max="2050" width="19.140625" style="100" customWidth="1"/>
    <col min="2051" max="2051" width="4" style="100" customWidth="1"/>
    <col min="2052" max="2052" width="9.140625" style="100"/>
    <col min="2053" max="2053" width="27.85546875" style="100" customWidth="1"/>
    <col min="2054" max="2054" width="11.42578125" style="100" bestFit="1" customWidth="1"/>
    <col min="2055" max="2304" width="9.140625" style="100"/>
    <col min="2305" max="2305" width="3.7109375" style="100" customWidth="1"/>
    <col min="2306" max="2306" width="19.140625" style="100" customWidth="1"/>
    <col min="2307" max="2307" width="4" style="100" customWidth="1"/>
    <col min="2308" max="2308" width="9.140625" style="100"/>
    <col min="2309" max="2309" width="27.85546875" style="100" customWidth="1"/>
    <col min="2310" max="2310" width="11.42578125" style="100" bestFit="1" customWidth="1"/>
    <col min="2311" max="2560" width="9.140625" style="100"/>
    <col min="2561" max="2561" width="3.7109375" style="100" customWidth="1"/>
    <col min="2562" max="2562" width="19.140625" style="100" customWidth="1"/>
    <col min="2563" max="2563" width="4" style="100" customWidth="1"/>
    <col min="2564" max="2564" width="9.140625" style="100"/>
    <col min="2565" max="2565" width="27.85546875" style="100" customWidth="1"/>
    <col min="2566" max="2566" width="11.42578125" style="100" bestFit="1" customWidth="1"/>
    <col min="2567" max="2816" width="9.140625" style="100"/>
    <col min="2817" max="2817" width="3.7109375" style="100" customWidth="1"/>
    <col min="2818" max="2818" width="19.140625" style="100" customWidth="1"/>
    <col min="2819" max="2819" width="4" style="100" customWidth="1"/>
    <col min="2820" max="2820" width="9.140625" style="100"/>
    <col min="2821" max="2821" width="27.85546875" style="100" customWidth="1"/>
    <col min="2822" max="2822" width="11.42578125" style="100" bestFit="1" customWidth="1"/>
    <col min="2823" max="3072" width="9.140625" style="100"/>
    <col min="3073" max="3073" width="3.7109375" style="100" customWidth="1"/>
    <col min="3074" max="3074" width="19.140625" style="100" customWidth="1"/>
    <col min="3075" max="3075" width="4" style="100" customWidth="1"/>
    <col min="3076" max="3076" width="9.140625" style="100"/>
    <col min="3077" max="3077" width="27.85546875" style="100" customWidth="1"/>
    <col min="3078" max="3078" width="11.42578125" style="100" bestFit="1" customWidth="1"/>
    <col min="3079" max="3328" width="9.140625" style="100"/>
    <col min="3329" max="3329" width="3.7109375" style="100" customWidth="1"/>
    <col min="3330" max="3330" width="19.140625" style="100" customWidth="1"/>
    <col min="3331" max="3331" width="4" style="100" customWidth="1"/>
    <col min="3332" max="3332" width="9.140625" style="100"/>
    <col min="3333" max="3333" width="27.85546875" style="100" customWidth="1"/>
    <col min="3334" max="3334" width="11.42578125" style="100" bestFit="1" customWidth="1"/>
    <col min="3335" max="3584" width="9.140625" style="100"/>
    <col min="3585" max="3585" width="3.7109375" style="100" customWidth="1"/>
    <col min="3586" max="3586" width="19.140625" style="100" customWidth="1"/>
    <col min="3587" max="3587" width="4" style="100" customWidth="1"/>
    <col min="3588" max="3588" width="9.140625" style="100"/>
    <col min="3589" max="3589" width="27.85546875" style="100" customWidth="1"/>
    <col min="3590" max="3590" width="11.42578125" style="100" bestFit="1" customWidth="1"/>
    <col min="3591" max="3840" width="9.140625" style="100"/>
    <col min="3841" max="3841" width="3.7109375" style="100" customWidth="1"/>
    <col min="3842" max="3842" width="19.140625" style="100" customWidth="1"/>
    <col min="3843" max="3843" width="4" style="100" customWidth="1"/>
    <col min="3844" max="3844" width="9.140625" style="100"/>
    <col min="3845" max="3845" width="27.85546875" style="100" customWidth="1"/>
    <col min="3846" max="3846" width="11.42578125" style="100" bestFit="1" customWidth="1"/>
    <col min="3847" max="4096" width="9.140625" style="100"/>
    <col min="4097" max="4097" width="3.7109375" style="100" customWidth="1"/>
    <col min="4098" max="4098" width="19.140625" style="100" customWidth="1"/>
    <col min="4099" max="4099" width="4" style="100" customWidth="1"/>
    <col min="4100" max="4100" width="9.140625" style="100"/>
    <col min="4101" max="4101" width="27.85546875" style="100" customWidth="1"/>
    <col min="4102" max="4102" width="11.42578125" style="100" bestFit="1" customWidth="1"/>
    <col min="4103" max="4352" width="9.140625" style="100"/>
    <col min="4353" max="4353" width="3.7109375" style="100" customWidth="1"/>
    <col min="4354" max="4354" width="19.140625" style="100" customWidth="1"/>
    <col min="4355" max="4355" width="4" style="100" customWidth="1"/>
    <col min="4356" max="4356" width="9.140625" style="100"/>
    <col min="4357" max="4357" width="27.85546875" style="100" customWidth="1"/>
    <col min="4358" max="4358" width="11.42578125" style="100" bestFit="1" customWidth="1"/>
    <col min="4359" max="4608" width="9.140625" style="100"/>
    <col min="4609" max="4609" width="3.7109375" style="100" customWidth="1"/>
    <col min="4610" max="4610" width="19.140625" style="100" customWidth="1"/>
    <col min="4611" max="4611" width="4" style="100" customWidth="1"/>
    <col min="4612" max="4612" width="9.140625" style="100"/>
    <col min="4613" max="4613" width="27.85546875" style="100" customWidth="1"/>
    <col min="4614" max="4614" width="11.42578125" style="100" bestFit="1" customWidth="1"/>
    <col min="4615" max="4864" width="9.140625" style="100"/>
    <col min="4865" max="4865" width="3.7109375" style="100" customWidth="1"/>
    <col min="4866" max="4866" width="19.140625" style="100" customWidth="1"/>
    <col min="4867" max="4867" width="4" style="100" customWidth="1"/>
    <col min="4868" max="4868" width="9.140625" style="100"/>
    <col min="4869" max="4869" width="27.85546875" style="100" customWidth="1"/>
    <col min="4870" max="4870" width="11.42578125" style="100" bestFit="1" customWidth="1"/>
    <col min="4871" max="5120" width="9.140625" style="100"/>
    <col min="5121" max="5121" width="3.7109375" style="100" customWidth="1"/>
    <col min="5122" max="5122" width="19.140625" style="100" customWidth="1"/>
    <col min="5123" max="5123" width="4" style="100" customWidth="1"/>
    <col min="5124" max="5124" width="9.140625" style="100"/>
    <col min="5125" max="5125" width="27.85546875" style="100" customWidth="1"/>
    <col min="5126" max="5126" width="11.42578125" style="100" bestFit="1" customWidth="1"/>
    <col min="5127" max="5376" width="9.140625" style="100"/>
    <col min="5377" max="5377" width="3.7109375" style="100" customWidth="1"/>
    <col min="5378" max="5378" width="19.140625" style="100" customWidth="1"/>
    <col min="5379" max="5379" width="4" style="100" customWidth="1"/>
    <col min="5380" max="5380" width="9.140625" style="100"/>
    <col min="5381" max="5381" width="27.85546875" style="100" customWidth="1"/>
    <col min="5382" max="5382" width="11.42578125" style="100" bestFit="1" customWidth="1"/>
    <col min="5383" max="5632" width="9.140625" style="100"/>
    <col min="5633" max="5633" width="3.7109375" style="100" customWidth="1"/>
    <col min="5634" max="5634" width="19.140625" style="100" customWidth="1"/>
    <col min="5635" max="5635" width="4" style="100" customWidth="1"/>
    <col min="5636" max="5636" width="9.140625" style="100"/>
    <col min="5637" max="5637" width="27.85546875" style="100" customWidth="1"/>
    <col min="5638" max="5638" width="11.42578125" style="100" bestFit="1" customWidth="1"/>
    <col min="5639" max="5888" width="9.140625" style="100"/>
    <col min="5889" max="5889" width="3.7109375" style="100" customWidth="1"/>
    <col min="5890" max="5890" width="19.140625" style="100" customWidth="1"/>
    <col min="5891" max="5891" width="4" style="100" customWidth="1"/>
    <col min="5892" max="5892" width="9.140625" style="100"/>
    <col min="5893" max="5893" width="27.85546875" style="100" customWidth="1"/>
    <col min="5894" max="5894" width="11.42578125" style="100" bestFit="1" customWidth="1"/>
    <col min="5895" max="6144" width="9.140625" style="100"/>
    <col min="6145" max="6145" width="3.7109375" style="100" customWidth="1"/>
    <col min="6146" max="6146" width="19.140625" style="100" customWidth="1"/>
    <col min="6147" max="6147" width="4" style="100" customWidth="1"/>
    <col min="6148" max="6148" width="9.140625" style="100"/>
    <col min="6149" max="6149" width="27.85546875" style="100" customWidth="1"/>
    <col min="6150" max="6150" width="11.42578125" style="100" bestFit="1" customWidth="1"/>
    <col min="6151" max="6400" width="9.140625" style="100"/>
    <col min="6401" max="6401" width="3.7109375" style="100" customWidth="1"/>
    <col min="6402" max="6402" width="19.140625" style="100" customWidth="1"/>
    <col min="6403" max="6403" width="4" style="100" customWidth="1"/>
    <col min="6404" max="6404" width="9.140625" style="100"/>
    <col min="6405" max="6405" width="27.85546875" style="100" customWidth="1"/>
    <col min="6406" max="6406" width="11.42578125" style="100" bestFit="1" customWidth="1"/>
    <col min="6407" max="6656" width="9.140625" style="100"/>
    <col min="6657" max="6657" width="3.7109375" style="100" customWidth="1"/>
    <col min="6658" max="6658" width="19.140625" style="100" customWidth="1"/>
    <col min="6659" max="6659" width="4" style="100" customWidth="1"/>
    <col min="6660" max="6660" width="9.140625" style="100"/>
    <col min="6661" max="6661" width="27.85546875" style="100" customWidth="1"/>
    <col min="6662" max="6662" width="11.42578125" style="100" bestFit="1" customWidth="1"/>
    <col min="6663" max="6912" width="9.140625" style="100"/>
    <col min="6913" max="6913" width="3.7109375" style="100" customWidth="1"/>
    <col min="6914" max="6914" width="19.140625" style="100" customWidth="1"/>
    <col min="6915" max="6915" width="4" style="100" customWidth="1"/>
    <col min="6916" max="6916" width="9.140625" style="100"/>
    <col min="6917" max="6917" width="27.85546875" style="100" customWidth="1"/>
    <col min="6918" max="6918" width="11.42578125" style="100" bestFit="1" customWidth="1"/>
    <col min="6919" max="7168" width="9.140625" style="100"/>
    <col min="7169" max="7169" width="3.7109375" style="100" customWidth="1"/>
    <col min="7170" max="7170" width="19.140625" style="100" customWidth="1"/>
    <col min="7171" max="7171" width="4" style="100" customWidth="1"/>
    <col min="7172" max="7172" width="9.140625" style="100"/>
    <col min="7173" max="7173" width="27.85546875" style="100" customWidth="1"/>
    <col min="7174" max="7174" width="11.42578125" style="100" bestFit="1" customWidth="1"/>
    <col min="7175" max="7424" width="9.140625" style="100"/>
    <col min="7425" max="7425" width="3.7109375" style="100" customWidth="1"/>
    <col min="7426" max="7426" width="19.140625" style="100" customWidth="1"/>
    <col min="7427" max="7427" width="4" style="100" customWidth="1"/>
    <col min="7428" max="7428" width="9.140625" style="100"/>
    <col min="7429" max="7429" width="27.85546875" style="100" customWidth="1"/>
    <col min="7430" max="7430" width="11.42578125" style="100" bestFit="1" customWidth="1"/>
    <col min="7431" max="7680" width="9.140625" style="100"/>
    <col min="7681" max="7681" width="3.7109375" style="100" customWidth="1"/>
    <col min="7682" max="7682" width="19.140625" style="100" customWidth="1"/>
    <col min="7683" max="7683" width="4" style="100" customWidth="1"/>
    <col min="7684" max="7684" width="9.140625" style="100"/>
    <col min="7685" max="7685" width="27.85546875" style="100" customWidth="1"/>
    <col min="7686" max="7686" width="11.42578125" style="100" bestFit="1" customWidth="1"/>
    <col min="7687" max="7936" width="9.140625" style="100"/>
    <col min="7937" max="7937" width="3.7109375" style="100" customWidth="1"/>
    <col min="7938" max="7938" width="19.140625" style="100" customWidth="1"/>
    <col min="7939" max="7939" width="4" style="100" customWidth="1"/>
    <col min="7940" max="7940" width="9.140625" style="100"/>
    <col min="7941" max="7941" width="27.85546875" style="100" customWidth="1"/>
    <col min="7942" max="7942" width="11.42578125" style="100" bestFit="1" customWidth="1"/>
    <col min="7943" max="8192" width="9.140625" style="100"/>
    <col min="8193" max="8193" width="3.7109375" style="100" customWidth="1"/>
    <col min="8194" max="8194" width="19.140625" style="100" customWidth="1"/>
    <col min="8195" max="8195" width="4" style="100" customWidth="1"/>
    <col min="8196" max="8196" width="9.140625" style="100"/>
    <col min="8197" max="8197" width="27.85546875" style="100" customWidth="1"/>
    <col min="8198" max="8198" width="11.42578125" style="100" bestFit="1" customWidth="1"/>
    <col min="8199" max="8448" width="9.140625" style="100"/>
    <col min="8449" max="8449" width="3.7109375" style="100" customWidth="1"/>
    <col min="8450" max="8450" width="19.140625" style="100" customWidth="1"/>
    <col min="8451" max="8451" width="4" style="100" customWidth="1"/>
    <col min="8452" max="8452" width="9.140625" style="100"/>
    <col min="8453" max="8453" width="27.85546875" style="100" customWidth="1"/>
    <col min="8454" max="8454" width="11.42578125" style="100" bestFit="1" customWidth="1"/>
    <col min="8455" max="8704" width="9.140625" style="100"/>
    <col min="8705" max="8705" width="3.7109375" style="100" customWidth="1"/>
    <col min="8706" max="8706" width="19.140625" style="100" customWidth="1"/>
    <col min="8707" max="8707" width="4" style="100" customWidth="1"/>
    <col min="8708" max="8708" width="9.140625" style="100"/>
    <col min="8709" max="8709" width="27.85546875" style="100" customWidth="1"/>
    <col min="8710" max="8710" width="11.42578125" style="100" bestFit="1" customWidth="1"/>
    <col min="8711" max="8960" width="9.140625" style="100"/>
    <col min="8961" max="8961" width="3.7109375" style="100" customWidth="1"/>
    <col min="8962" max="8962" width="19.140625" style="100" customWidth="1"/>
    <col min="8963" max="8963" width="4" style="100" customWidth="1"/>
    <col min="8964" max="8964" width="9.140625" style="100"/>
    <col min="8965" max="8965" width="27.85546875" style="100" customWidth="1"/>
    <col min="8966" max="8966" width="11.42578125" style="100" bestFit="1" customWidth="1"/>
    <col min="8967" max="9216" width="9.140625" style="100"/>
    <col min="9217" max="9217" width="3.7109375" style="100" customWidth="1"/>
    <col min="9218" max="9218" width="19.140625" style="100" customWidth="1"/>
    <col min="9219" max="9219" width="4" style="100" customWidth="1"/>
    <col min="9220" max="9220" width="9.140625" style="100"/>
    <col min="9221" max="9221" width="27.85546875" style="100" customWidth="1"/>
    <col min="9222" max="9222" width="11.42578125" style="100" bestFit="1" customWidth="1"/>
    <col min="9223" max="9472" width="9.140625" style="100"/>
    <col min="9473" max="9473" width="3.7109375" style="100" customWidth="1"/>
    <col min="9474" max="9474" width="19.140625" style="100" customWidth="1"/>
    <col min="9475" max="9475" width="4" style="100" customWidth="1"/>
    <col min="9476" max="9476" width="9.140625" style="100"/>
    <col min="9477" max="9477" width="27.85546875" style="100" customWidth="1"/>
    <col min="9478" max="9478" width="11.42578125" style="100" bestFit="1" customWidth="1"/>
    <col min="9479" max="9728" width="9.140625" style="100"/>
    <col min="9729" max="9729" width="3.7109375" style="100" customWidth="1"/>
    <col min="9730" max="9730" width="19.140625" style="100" customWidth="1"/>
    <col min="9731" max="9731" width="4" style="100" customWidth="1"/>
    <col min="9732" max="9732" width="9.140625" style="100"/>
    <col min="9733" max="9733" width="27.85546875" style="100" customWidth="1"/>
    <col min="9734" max="9734" width="11.42578125" style="100" bestFit="1" customWidth="1"/>
    <col min="9735" max="9984" width="9.140625" style="100"/>
    <col min="9985" max="9985" width="3.7109375" style="100" customWidth="1"/>
    <col min="9986" max="9986" width="19.140625" style="100" customWidth="1"/>
    <col min="9987" max="9987" width="4" style="100" customWidth="1"/>
    <col min="9988" max="9988" width="9.140625" style="100"/>
    <col min="9989" max="9989" width="27.85546875" style="100" customWidth="1"/>
    <col min="9990" max="9990" width="11.42578125" style="100" bestFit="1" customWidth="1"/>
    <col min="9991" max="10240" width="9.140625" style="100"/>
    <col min="10241" max="10241" width="3.7109375" style="100" customWidth="1"/>
    <col min="10242" max="10242" width="19.140625" style="100" customWidth="1"/>
    <col min="10243" max="10243" width="4" style="100" customWidth="1"/>
    <col min="10244" max="10244" width="9.140625" style="100"/>
    <col min="10245" max="10245" width="27.85546875" style="100" customWidth="1"/>
    <col min="10246" max="10246" width="11.42578125" style="100" bestFit="1" customWidth="1"/>
    <col min="10247" max="10496" width="9.140625" style="100"/>
    <col min="10497" max="10497" width="3.7109375" style="100" customWidth="1"/>
    <col min="10498" max="10498" width="19.140625" style="100" customWidth="1"/>
    <col min="10499" max="10499" width="4" style="100" customWidth="1"/>
    <col min="10500" max="10500" width="9.140625" style="100"/>
    <col min="10501" max="10501" width="27.85546875" style="100" customWidth="1"/>
    <col min="10502" max="10502" width="11.42578125" style="100" bestFit="1" customWidth="1"/>
    <col min="10503" max="10752" width="9.140625" style="100"/>
    <col min="10753" max="10753" width="3.7109375" style="100" customWidth="1"/>
    <col min="10754" max="10754" width="19.140625" style="100" customWidth="1"/>
    <col min="10755" max="10755" width="4" style="100" customWidth="1"/>
    <col min="10756" max="10756" width="9.140625" style="100"/>
    <col min="10757" max="10757" width="27.85546875" style="100" customWidth="1"/>
    <col min="10758" max="10758" width="11.42578125" style="100" bestFit="1" customWidth="1"/>
    <col min="10759" max="11008" width="9.140625" style="100"/>
    <col min="11009" max="11009" width="3.7109375" style="100" customWidth="1"/>
    <col min="11010" max="11010" width="19.140625" style="100" customWidth="1"/>
    <col min="11011" max="11011" width="4" style="100" customWidth="1"/>
    <col min="11012" max="11012" width="9.140625" style="100"/>
    <col min="11013" max="11013" width="27.85546875" style="100" customWidth="1"/>
    <col min="11014" max="11014" width="11.42578125" style="100" bestFit="1" customWidth="1"/>
    <col min="11015" max="11264" width="9.140625" style="100"/>
    <col min="11265" max="11265" width="3.7109375" style="100" customWidth="1"/>
    <col min="11266" max="11266" width="19.140625" style="100" customWidth="1"/>
    <col min="11267" max="11267" width="4" style="100" customWidth="1"/>
    <col min="11268" max="11268" width="9.140625" style="100"/>
    <col min="11269" max="11269" width="27.85546875" style="100" customWidth="1"/>
    <col min="11270" max="11270" width="11.42578125" style="100" bestFit="1" customWidth="1"/>
    <col min="11271" max="11520" width="9.140625" style="100"/>
    <col min="11521" max="11521" width="3.7109375" style="100" customWidth="1"/>
    <col min="11522" max="11522" width="19.140625" style="100" customWidth="1"/>
    <col min="11523" max="11523" width="4" style="100" customWidth="1"/>
    <col min="11524" max="11524" width="9.140625" style="100"/>
    <col min="11525" max="11525" width="27.85546875" style="100" customWidth="1"/>
    <col min="11526" max="11526" width="11.42578125" style="100" bestFit="1" customWidth="1"/>
    <col min="11527" max="11776" width="9.140625" style="100"/>
    <col min="11777" max="11777" width="3.7109375" style="100" customWidth="1"/>
    <col min="11778" max="11778" width="19.140625" style="100" customWidth="1"/>
    <col min="11779" max="11779" width="4" style="100" customWidth="1"/>
    <col min="11780" max="11780" width="9.140625" style="100"/>
    <col min="11781" max="11781" width="27.85546875" style="100" customWidth="1"/>
    <col min="11782" max="11782" width="11.42578125" style="100" bestFit="1" customWidth="1"/>
    <col min="11783" max="12032" width="9.140625" style="100"/>
    <col min="12033" max="12033" width="3.7109375" style="100" customWidth="1"/>
    <col min="12034" max="12034" width="19.140625" style="100" customWidth="1"/>
    <col min="12035" max="12035" width="4" style="100" customWidth="1"/>
    <col min="12036" max="12036" width="9.140625" style="100"/>
    <col min="12037" max="12037" width="27.85546875" style="100" customWidth="1"/>
    <col min="12038" max="12038" width="11.42578125" style="100" bestFit="1" customWidth="1"/>
    <col min="12039" max="12288" width="9.140625" style="100"/>
    <col min="12289" max="12289" width="3.7109375" style="100" customWidth="1"/>
    <col min="12290" max="12290" width="19.140625" style="100" customWidth="1"/>
    <col min="12291" max="12291" width="4" style="100" customWidth="1"/>
    <col min="12292" max="12292" width="9.140625" style="100"/>
    <col min="12293" max="12293" width="27.85546875" style="100" customWidth="1"/>
    <col min="12294" max="12294" width="11.42578125" style="100" bestFit="1" customWidth="1"/>
    <col min="12295" max="12544" width="9.140625" style="100"/>
    <col min="12545" max="12545" width="3.7109375" style="100" customWidth="1"/>
    <col min="12546" max="12546" width="19.140625" style="100" customWidth="1"/>
    <col min="12547" max="12547" width="4" style="100" customWidth="1"/>
    <col min="12548" max="12548" width="9.140625" style="100"/>
    <col min="12549" max="12549" width="27.85546875" style="100" customWidth="1"/>
    <col min="12550" max="12550" width="11.42578125" style="100" bestFit="1" customWidth="1"/>
    <col min="12551" max="12800" width="9.140625" style="100"/>
    <col min="12801" max="12801" width="3.7109375" style="100" customWidth="1"/>
    <col min="12802" max="12802" width="19.140625" style="100" customWidth="1"/>
    <col min="12803" max="12803" width="4" style="100" customWidth="1"/>
    <col min="12804" max="12804" width="9.140625" style="100"/>
    <col min="12805" max="12805" width="27.85546875" style="100" customWidth="1"/>
    <col min="12806" max="12806" width="11.42578125" style="100" bestFit="1" customWidth="1"/>
    <col min="12807" max="13056" width="9.140625" style="100"/>
    <col min="13057" max="13057" width="3.7109375" style="100" customWidth="1"/>
    <col min="13058" max="13058" width="19.140625" style="100" customWidth="1"/>
    <col min="13059" max="13059" width="4" style="100" customWidth="1"/>
    <col min="13060" max="13060" width="9.140625" style="100"/>
    <col min="13061" max="13061" width="27.85546875" style="100" customWidth="1"/>
    <col min="13062" max="13062" width="11.42578125" style="100" bestFit="1" customWidth="1"/>
    <col min="13063" max="13312" width="9.140625" style="100"/>
    <col min="13313" max="13313" width="3.7109375" style="100" customWidth="1"/>
    <col min="13314" max="13314" width="19.140625" style="100" customWidth="1"/>
    <col min="13315" max="13315" width="4" style="100" customWidth="1"/>
    <col min="13316" max="13316" width="9.140625" style="100"/>
    <col min="13317" max="13317" width="27.85546875" style="100" customWidth="1"/>
    <col min="13318" max="13318" width="11.42578125" style="100" bestFit="1" customWidth="1"/>
    <col min="13319" max="13568" width="9.140625" style="100"/>
    <col min="13569" max="13569" width="3.7109375" style="100" customWidth="1"/>
    <col min="13570" max="13570" width="19.140625" style="100" customWidth="1"/>
    <col min="13571" max="13571" width="4" style="100" customWidth="1"/>
    <col min="13572" max="13572" width="9.140625" style="100"/>
    <col min="13573" max="13573" width="27.85546875" style="100" customWidth="1"/>
    <col min="13574" max="13574" width="11.42578125" style="100" bestFit="1" customWidth="1"/>
    <col min="13575" max="13824" width="9.140625" style="100"/>
    <col min="13825" max="13825" width="3.7109375" style="100" customWidth="1"/>
    <col min="13826" max="13826" width="19.140625" style="100" customWidth="1"/>
    <col min="13827" max="13827" width="4" style="100" customWidth="1"/>
    <col min="13828" max="13828" width="9.140625" style="100"/>
    <col min="13829" max="13829" width="27.85546875" style="100" customWidth="1"/>
    <col min="13830" max="13830" width="11.42578125" style="100" bestFit="1" customWidth="1"/>
    <col min="13831" max="14080" width="9.140625" style="100"/>
    <col min="14081" max="14081" width="3.7109375" style="100" customWidth="1"/>
    <col min="14082" max="14082" width="19.140625" style="100" customWidth="1"/>
    <col min="14083" max="14083" width="4" style="100" customWidth="1"/>
    <col min="14084" max="14084" width="9.140625" style="100"/>
    <col min="14085" max="14085" width="27.85546875" style="100" customWidth="1"/>
    <col min="14086" max="14086" width="11.42578125" style="100" bestFit="1" customWidth="1"/>
    <col min="14087" max="14336" width="9.140625" style="100"/>
    <col min="14337" max="14337" width="3.7109375" style="100" customWidth="1"/>
    <col min="14338" max="14338" width="19.140625" style="100" customWidth="1"/>
    <col min="14339" max="14339" width="4" style="100" customWidth="1"/>
    <col min="14340" max="14340" width="9.140625" style="100"/>
    <col min="14341" max="14341" width="27.85546875" style="100" customWidth="1"/>
    <col min="14342" max="14342" width="11.42578125" style="100" bestFit="1" customWidth="1"/>
    <col min="14343" max="14592" width="9.140625" style="100"/>
    <col min="14593" max="14593" width="3.7109375" style="100" customWidth="1"/>
    <col min="14594" max="14594" width="19.140625" style="100" customWidth="1"/>
    <col min="14595" max="14595" width="4" style="100" customWidth="1"/>
    <col min="14596" max="14596" width="9.140625" style="100"/>
    <col min="14597" max="14597" width="27.85546875" style="100" customWidth="1"/>
    <col min="14598" max="14598" width="11.42578125" style="100" bestFit="1" customWidth="1"/>
    <col min="14599" max="14848" width="9.140625" style="100"/>
    <col min="14849" max="14849" width="3.7109375" style="100" customWidth="1"/>
    <col min="14850" max="14850" width="19.140625" style="100" customWidth="1"/>
    <col min="14851" max="14851" width="4" style="100" customWidth="1"/>
    <col min="14852" max="14852" width="9.140625" style="100"/>
    <col min="14853" max="14853" width="27.85546875" style="100" customWidth="1"/>
    <col min="14854" max="14854" width="11.42578125" style="100" bestFit="1" customWidth="1"/>
    <col min="14855" max="15104" width="9.140625" style="100"/>
    <col min="15105" max="15105" width="3.7109375" style="100" customWidth="1"/>
    <col min="15106" max="15106" width="19.140625" style="100" customWidth="1"/>
    <col min="15107" max="15107" width="4" style="100" customWidth="1"/>
    <col min="15108" max="15108" width="9.140625" style="100"/>
    <col min="15109" max="15109" width="27.85546875" style="100" customWidth="1"/>
    <col min="15110" max="15110" width="11.42578125" style="100" bestFit="1" customWidth="1"/>
    <col min="15111" max="15360" width="9.140625" style="100"/>
    <col min="15361" max="15361" width="3.7109375" style="100" customWidth="1"/>
    <col min="15362" max="15362" width="19.140625" style="100" customWidth="1"/>
    <col min="15363" max="15363" width="4" style="100" customWidth="1"/>
    <col min="15364" max="15364" width="9.140625" style="100"/>
    <col min="15365" max="15365" width="27.85546875" style="100" customWidth="1"/>
    <col min="15366" max="15366" width="11.42578125" style="100" bestFit="1" customWidth="1"/>
    <col min="15367" max="15616" width="9.140625" style="100"/>
    <col min="15617" max="15617" width="3.7109375" style="100" customWidth="1"/>
    <col min="15618" max="15618" width="19.140625" style="100" customWidth="1"/>
    <col min="15619" max="15619" width="4" style="100" customWidth="1"/>
    <col min="15620" max="15620" width="9.140625" style="100"/>
    <col min="15621" max="15621" width="27.85546875" style="100" customWidth="1"/>
    <col min="15622" max="15622" width="11.42578125" style="100" bestFit="1" customWidth="1"/>
    <col min="15623" max="15872" width="9.140625" style="100"/>
    <col min="15873" max="15873" width="3.7109375" style="100" customWidth="1"/>
    <col min="15874" max="15874" width="19.140625" style="100" customWidth="1"/>
    <col min="15875" max="15875" width="4" style="100" customWidth="1"/>
    <col min="15876" max="15876" width="9.140625" style="100"/>
    <col min="15877" max="15877" width="27.85546875" style="100" customWidth="1"/>
    <col min="15878" max="15878" width="11.42578125" style="100" bestFit="1" customWidth="1"/>
    <col min="15879" max="16128" width="9.140625" style="100"/>
    <col min="16129" max="16129" width="3.7109375" style="100" customWidth="1"/>
    <col min="16130" max="16130" width="19.140625" style="100" customWidth="1"/>
    <col min="16131" max="16131" width="4" style="100" customWidth="1"/>
    <col min="16132" max="16132" width="9.140625" style="100"/>
    <col min="16133" max="16133" width="27.85546875" style="100" customWidth="1"/>
    <col min="16134" max="16134" width="11.42578125" style="100" bestFit="1" customWidth="1"/>
    <col min="16135" max="16384" width="9.140625" style="100"/>
  </cols>
  <sheetData>
    <row r="1" spans="1:6" ht="15.75" x14ac:dyDescent="0.25">
      <c r="A1" s="99" t="s">
        <v>156</v>
      </c>
      <c r="B1" s="99"/>
      <c r="C1" s="99"/>
      <c r="D1" s="99"/>
      <c r="E1" s="99"/>
      <c r="F1" s="99"/>
    </row>
    <row r="2" spans="1:6" ht="21" customHeight="1" x14ac:dyDescent="0.25">
      <c r="A2" s="145" t="s">
        <v>82</v>
      </c>
      <c r="B2" s="145"/>
      <c r="C2" s="145"/>
      <c r="D2" s="145"/>
      <c r="E2" s="145"/>
      <c r="F2" s="145"/>
    </row>
    <row r="3" spans="1:6" ht="42.75" x14ac:dyDescent="0.25">
      <c r="A3" s="166" t="s">
        <v>0</v>
      </c>
      <c r="B3" s="208" t="s">
        <v>123</v>
      </c>
      <c r="C3" s="107" t="s">
        <v>83</v>
      </c>
      <c r="D3" s="107"/>
      <c r="E3" s="107"/>
      <c r="F3" s="209" t="s">
        <v>87</v>
      </c>
    </row>
    <row r="4" spans="1:6" s="154" customFormat="1" ht="12" customHeight="1" x14ac:dyDescent="0.25">
      <c r="A4" s="210">
        <v>1</v>
      </c>
      <c r="B4" s="138" t="s">
        <v>157</v>
      </c>
      <c r="C4" s="211" t="s">
        <v>129</v>
      </c>
      <c r="D4" s="212"/>
      <c r="E4" s="213"/>
      <c r="F4" s="214">
        <v>1</v>
      </c>
    </row>
    <row r="5" spans="1:6" ht="12" customHeight="1" x14ac:dyDescent="0.25">
      <c r="A5" s="215"/>
      <c r="B5" s="155"/>
      <c r="C5" s="216" t="s">
        <v>130</v>
      </c>
      <c r="D5" s="217"/>
      <c r="E5" s="218"/>
      <c r="F5" s="166">
        <v>1</v>
      </c>
    </row>
    <row r="6" spans="1:6" ht="12" customHeight="1" x14ac:dyDescent="0.25">
      <c r="A6" s="215"/>
      <c r="B6" s="155"/>
      <c r="C6" s="219" t="s">
        <v>158</v>
      </c>
      <c r="D6" s="220"/>
      <c r="E6" s="221"/>
      <c r="F6" s="166">
        <f>SUM(F7:F12)</f>
        <v>2</v>
      </c>
    </row>
    <row r="7" spans="1:6" ht="12" customHeight="1" x14ac:dyDescent="0.25">
      <c r="A7" s="215"/>
      <c r="B7" s="155"/>
      <c r="C7" s="222" t="s">
        <v>132</v>
      </c>
      <c r="D7" s="223" t="s">
        <v>133</v>
      </c>
      <c r="E7" s="223"/>
      <c r="F7" s="166"/>
    </row>
    <row r="8" spans="1:6" x14ac:dyDescent="0.25">
      <c r="A8" s="215"/>
      <c r="B8" s="155"/>
      <c r="C8" s="224"/>
      <c r="D8" s="225" t="s">
        <v>134</v>
      </c>
      <c r="E8" s="225"/>
      <c r="F8" s="166"/>
    </row>
    <row r="9" spans="1:6" ht="12" customHeight="1" x14ac:dyDescent="0.25">
      <c r="A9" s="215"/>
      <c r="B9" s="155"/>
      <c r="C9" s="224"/>
      <c r="D9" s="225" t="s">
        <v>135</v>
      </c>
      <c r="E9" s="225"/>
      <c r="F9" s="166"/>
    </row>
    <row r="10" spans="1:6" x14ac:dyDescent="0.25">
      <c r="A10" s="215"/>
      <c r="B10" s="155"/>
      <c r="C10" s="224"/>
      <c r="D10" s="225" t="s">
        <v>136</v>
      </c>
      <c r="E10" s="225"/>
      <c r="F10" s="166"/>
    </row>
    <row r="11" spans="1:6" x14ac:dyDescent="0.25">
      <c r="A11" s="215"/>
      <c r="B11" s="155"/>
      <c r="C11" s="224"/>
      <c r="D11" s="225" t="s">
        <v>137</v>
      </c>
      <c r="E11" s="225"/>
      <c r="F11" s="166">
        <v>1</v>
      </c>
    </row>
    <row r="12" spans="1:6" ht="12" customHeight="1" x14ac:dyDescent="0.25">
      <c r="A12" s="226"/>
      <c r="B12" s="143"/>
      <c r="C12" s="227"/>
      <c r="D12" s="225" t="s">
        <v>138</v>
      </c>
      <c r="E12" s="225"/>
      <c r="F12" s="166">
        <v>1</v>
      </c>
    </row>
    <row r="13" spans="1:6" s="154" customFormat="1" ht="12" customHeight="1" x14ac:dyDescent="0.25">
      <c r="A13" s="210">
        <v>2</v>
      </c>
      <c r="B13" s="138" t="s">
        <v>159</v>
      </c>
      <c r="C13" s="228" t="s">
        <v>129</v>
      </c>
      <c r="D13" s="229"/>
      <c r="E13" s="230"/>
      <c r="F13" s="214">
        <v>3</v>
      </c>
    </row>
    <row r="14" spans="1:6" ht="12" customHeight="1" x14ac:dyDescent="0.25">
      <c r="A14" s="215"/>
      <c r="B14" s="155"/>
      <c r="C14" s="216" t="s">
        <v>130</v>
      </c>
      <c r="D14" s="217"/>
      <c r="E14" s="218"/>
      <c r="F14" s="166">
        <v>3</v>
      </c>
    </row>
    <row r="15" spans="1:6" ht="12" customHeight="1" x14ac:dyDescent="0.25">
      <c r="A15" s="215"/>
      <c r="B15" s="155"/>
      <c r="C15" s="219" t="s">
        <v>158</v>
      </c>
      <c r="D15" s="220"/>
      <c r="E15" s="221"/>
      <c r="F15" s="166">
        <f>SUM(F16:F21)</f>
        <v>71</v>
      </c>
    </row>
    <row r="16" spans="1:6" x14ac:dyDescent="0.25">
      <c r="A16" s="215"/>
      <c r="B16" s="155"/>
      <c r="C16" s="222" t="s">
        <v>132</v>
      </c>
      <c r="D16" s="223" t="s">
        <v>133</v>
      </c>
      <c r="E16" s="223"/>
      <c r="F16" s="166">
        <v>32</v>
      </c>
    </row>
    <row r="17" spans="1:6" ht="12" customHeight="1" x14ac:dyDescent="0.25">
      <c r="A17" s="215"/>
      <c r="B17" s="155"/>
      <c r="C17" s="224"/>
      <c r="D17" s="231" t="s">
        <v>134</v>
      </c>
      <c r="E17" s="232"/>
      <c r="F17" s="166">
        <v>2</v>
      </c>
    </row>
    <row r="18" spans="1:6" ht="12" customHeight="1" x14ac:dyDescent="0.25">
      <c r="A18" s="215"/>
      <c r="B18" s="155"/>
      <c r="C18" s="224"/>
      <c r="D18" s="231" t="s">
        <v>135</v>
      </c>
      <c r="E18" s="232"/>
      <c r="F18" s="166">
        <v>2</v>
      </c>
    </row>
    <row r="19" spans="1:6" ht="12" customHeight="1" x14ac:dyDescent="0.25">
      <c r="A19" s="215"/>
      <c r="B19" s="155"/>
      <c r="C19" s="224"/>
      <c r="D19" s="231" t="s">
        <v>136</v>
      </c>
      <c r="E19" s="232"/>
      <c r="F19" s="166"/>
    </row>
    <row r="20" spans="1:6" ht="12" customHeight="1" x14ac:dyDescent="0.25">
      <c r="A20" s="215"/>
      <c r="B20" s="155"/>
      <c r="C20" s="224"/>
      <c r="D20" s="231" t="s">
        <v>137</v>
      </c>
      <c r="E20" s="232"/>
      <c r="F20" s="166">
        <v>1</v>
      </c>
    </row>
    <row r="21" spans="1:6" ht="12" customHeight="1" x14ac:dyDescent="0.25">
      <c r="A21" s="226"/>
      <c r="B21" s="143"/>
      <c r="C21" s="227"/>
      <c r="D21" s="231" t="s">
        <v>138</v>
      </c>
      <c r="E21" s="232"/>
      <c r="F21" s="166">
        <v>34</v>
      </c>
    </row>
    <row r="22" spans="1:6" s="154" customFormat="1" ht="12" customHeight="1" x14ac:dyDescent="0.25">
      <c r="A22" s="210">
        <v>3</v>
      </c>
      <c r="B22" s="138" t="s">
        <v>160</v>
      </c>
      <c r="C22" s="228" t="s">
        <v>129</v>
      </c>
      <c r="D22" s="229"/>
      <c r="E22" s="230"/>
      <c r="F22" s="214">
        <v>0</v>
      </c>
    </row>
    <row r="23" spans="1:6" ht="12" customHeight="1" x14ac:dyDescent="0.25">
      <c r="A23" s="215"/>
      <c r="B23" s="155"/>
      <c r="C23" s="216" t="s">
        <v>130</v>
      </c>
      <c r="D23" s="217"/>
      <c r="E23" s="218"/>
      <c r="F23" s="166">
        <v>0</v>
      </c>
    </row>
    <row r="24" spans="1:6" ht="12" customHeight="1" x14ac:dyDescent="0.25">
      <c r="A24" s="215"/>
      <c r="B24" s="155"/>
      <c r="C24" s="231" t="s">
        <v>158</v>
      </c>
      <c r="D24" s="233"/>
      <c r="E24" s="232"/>
      <c r="F24" s="166">
        <f>SUM(F25:F30)</f>
        <v>0</v>
      </c>
    </row>
    <row r="25" spans="1:6" ht="12" customHeight="1" x14ac:dyDescent="0.25">
      <c r="A25" s="215"/>
      <c r="B25" s="155"/>
      <c r="C25" s="222" t="s">
        <v>132</v>
      </c>
      <c r="D25" s="223" t="s">
        <v>133</v>
      </c>
      <c r="E25" s="223"/>
      <c r="F25" s="166"/>
    </row>
    <row r="26" spans="1:6" ht="12" customHeight="1" x14ac:dyDescent="0.25">
      <c r="A26" s="215"/>
      <c r="B26" s="155"/>
      <c r="C26" s="224"/>
      <c r="D26" s="231" t="s">
        <v>134</v>
      </c>
      <c r="E26" s="232"/>
      <c r="F26" s="166"/>
    </row>
    <row r="27" spans="1:6" ht="12" customHeight="1" x14ac:dyDescent="0.25">
      <c r="A27" s="215"/>
      <c r="B27" s="155"/>
      <c r="C27" s="224"/>
      <c r="D27" s="231" t="s">
        <v>135</v>
      </c>
      <c r="E27" s="232"/>
      <c r="F27" s="166"/>
    </row>
    <row r="28" spans="1:6" ht="12" customHeight="1" x14ac:dyDescent="0.25">
      <c r="A28" s="215"/>
      <c r="B28" s="155"/>
      <c r="C28" s="224"/>
      <c r="D28" s="231" t="s">
        <v>136</v>
      </c>
      <c r="E28" s="232"/>
      <c r="F28" s="166"/>
    </row>
    <row r="29" spans="1:6" ht="12" customHeight="1" x14ac:dyDescent="0.25">
      <c r="A29" s="215"/>
      <c r="B29" s="155"/>
      <c r="C29" s="224"/>
      <c r="D29" s="231" t="s">
        <v>137</v>
      </c>
      <c r="E29" s="232"/>
      <c r="F29" s="166"/>
    </row>
    <row r="30" spans="1:6" ht="12" customHeight="1" x14ac:dyDescent="0.25">
      <c r="A30" s="226"/>
      <c r="B30" s="143"/>
      <c r="C30" s="227"/>
      <c r="D30" s="231" t="s">
        <v>138</v>
      </c>
      <c r="E30" s="232"/>
      <c r="F30" s="166"/>
    </row>
    <row r="31" spans="1:6" s="154" customFormat="1" ht="12" customHeight="1" x14ac:dyDescent="0.25">
      <c r="A31" s="210">
        <v>4</v>
      </c>
      <c r="B31" s="138" t="s">
        <v>161</v>
      </c>
      <c r="C31" s="228" t="s">
        <v>129</v>
      </c>
      <c r="D31" s="229"/>
      <c r="E31" s="230"/>
      <c r="F31" s="214">
        <v>1</v>
      </c>
    </row>
    <row r="32" spans="1:6" ht="12" customHeight="1" x14ac:dyDescent="0.25">
      <c r="A32" s="215"/>
      <c r="B32" s="155"/>
      <c r="C32" s="216" t="s">
        <v>130</v>
      </c>
      <c r="D32" s="217"/>
      <c r="E32" s="218"/>
      <c r="F32" s="166">
        <v>1</v>
      </c>
    </row>
    <row r="33" spans="1:6" ht="12" customHeight="1" x14ac:dyDescent="0.25">
      <c r="A33" s="215"/>
      <c r="B33" s="155"/>
      <c r="C33" s="231" t="s">
        <v>158</v>
      </c>
      <c r="D33" s="233"/>
      <c r="E33" s="232"/>
      <c r="F33" s="166">
        <f>SUM(F34:F39)</f>
        <v>52</v>
      </c>
    </row>
    <row r="34" spans="1:6" ht="12" customHeight="1" x14ac:dyDescent="0.25">
      <c r="A34" s="215"/>
      <c r="B34" s="155"/>
      <c r="C34" s="222" t="s">
        <v>132</v>
      </c>
      <c r="D34" s="223" t="s">
        <v>133</v>
      </c>
      <c r="E34" s="223"/>
      <c r="F34" s="166">
        <v>4</v>
      </c>
    </row>
    <row r="35" spans="1:6" ht="12" customHeight="1" x14ac:dyDescent="0.25">
      <c r="A35" s="215"/>
      <c r="B35" s="155"/>
      <c r="C35" s="224"/>
      <c r="D35" s="231" t="s">
        <v>134</v>
      </c>
      <c r="E35" s="232"/>
      <c r="F35" s="166">
        <v>33</v>
      </c>
    </row>
    <row r="36" spans="1:6" ht="12" customHeight="1" x14ac:dyDescent="0.25">
      <c r="A36" s="215"/>
      <c r="B36" s="155"/>
      <c r="C36" s="224"/>
      <c r="D36" s="231" t="s">
        <v>135</v>
      </c>
      <c r="E36" s="232"/>
      <c r="F36" s="166">
        <v>5</v>
      </c>
    </row>
    <row r="37" spans="1:6" ht="12" customHeight="1" x14ac:dyDescent="0.25">
      <c r="A37" s="215"/>
      <c r="B37" s="155"/>
      <c r="C37" s="224"/>
      <c r="D37" s="231" t="s">
        <v>136</v>
      </c>
      <c r="E37" s="232"/>
      <c r="F37" s="166"/>
    </row>
    <row r="38" spans="1:6" ht="12" customHeight="1" x14ac:dyDescent="0.25">
      <c r="A38" s="215"/>
      <c r="B38" s="155"/>
      <c r="C38" s="224"/>
      <c r="D38" s="231" t="s">
        <v>137</v>
      </c>
      <c r="E38" s="232"/>
      <c r="F38" s="166">
        <v>2</v>
      </c>
    </row>
    <row r="39" spans="1:6" ht="12" customHeight="1" x14ac:dyDescent="0.25">
      <c r="A39" s="226"/>
      <c r="B39" s="143"/>
      <c r="C39" s="227"/>
      <c r="D39" s="231" t="s">
        <v>138</v>
      </c>
      <c r="E39" s="232"/>
      <c r="F39" s="166">
        <v>8</v>
      </c>
    </row>
    <row r="40" spans="1:6" s="154" customFormat="1" ht="12" customHeight="1" x14ac:dyDescent="0.25">
      <c r="A40" s="210">
        <v>5</v>
      </c>
      <c r="B40" s="138" t="s">
        <v>162</v>
      </c>
      <c r="C40" s="228" t="s">
        <v>129</v>
      </c>
      <c r="D40" s="229"/>
      <c r="E40" s="230"/>
      <c r="F40" s="214">
        <v>0</v>
      </c>
    </row>
    <row r="41" spans="1:6" ht="12" customHeight="1" x14ac:dyDescent="0.25">
      <c r="A41" s="215"/>
      <c r="B41" s="155"/>
      <c r="C41" s="216" t="s">
        <v>130</v>
      </c>
      <c r="D41" s="217"/>
      <c r="E41" s="218"/>
      <c r="F41" s="166">
        <v>0</v>
      </c>
    </row>
    <row r="42" spans="1:6" ht="12" customHeight="1" x14ac:dyDescent="0.25">
      <c r="A42" s="215"/>
      <c r="B42" s="155"/>
      <c r="C42" s="219" t="s">
        <v>158</v>
      </c>
      <c r="D42" s="220"/>
      <c r="E42" s="221"/>
      <c r="F42" s="166">
        <f>SUM(F43:F48)</f>
        <v>0</v>
      </c>
    </row>
    <row r="43" spans="1:6" ht="12" customHeight="1" x14ac:dyDescent="0.25">
      <c r="A43" s="215"/>
      <c r="B43" s="155"/>
      <c r="C43" s="222" t="s">
        <v>132</v>
      </c>
      <c r="D43" s="223" t="s">
        <v>133</v>
      </c>
      <c r="E43" s="223"/>
      <c r="F43" s="166"/>
    </row>
    <row r="44" spans="1:6" ht="12" customHeight="1" x14ac:dyDescent="0.25">
      <c r="A44" s="215"/>
      <c r="B44" s="155"/>
      <c r="C44" s="224"/>
      <c r="D44" s="231" t="s">
        <v>134</v>
      </c>
      <c r="E44" s="232"/>
      <c r="F44" s="166"/>
    </row>
    <row r="45" spans="1:6" ht="12" customHeight="1" x14ac:dyDescent="0.25">
      <c r="A45" s="215"/>
      <c r="B45" s="155"/>
      <c r="C45" s="224"/>
      <c r="D45" s="231" t="s">
        <v>135</v>
      </c>
      <c r="E45" s="232"/>
      <c r="F45" s="166"/>
    </row>
    <row r="46" spans="1:6" ht="12" customHeight="1" x14ac:dyDescent="0.25">
      <c r="A46" s="215"/>
      <c r="B46" s="155"/>
      <c r="C46" s="224"/>
      <c r="D46" s="231" t="s">
        <v>136</v>
      </c>
      <c r="E46" s="232"/>
      <c r="F46" s="166"/>
    </row>
    <row r="47" spans="1:6" ht="12" customHeight="1" x14ac:dyDescent="0.25">
      <c r="A47" s="215"/>
      <c r="B47" s="155"/>
      <c r="C47" s="224"/>
      <c r="D47" s="231" t="s">
        <v>137</v>
      </c>
      <c r="E47" s="232"/>
      <c r="F47" s="166"/>
    </row>
    <row r="48" spans="1:6" ht="12" customHeight="1" x14ac:dyDescent="0.25">
      <c r="A48" s="226"/>
      <c r="B48" s="143"/>
      <c r="C48" s="227"/>
      <c r="D48" s="231" t="s">
        <v>138</v>
      </c>
      <c r="E48" s="232"/>
      <c r="F48" s="166"/>
    </row>
    <row r="49" spans="1:6" s="154" customFormat="1" ht="12" customHeight="1" x14ac:dyDescent="0.25">
      <c r="A49" s="210">
        <v>6</v>
      </c>
      <c r="B49" s="138" t="s">
        <v>163</v>
      </c>
      <c r="C49" s="228" t="s">
        <v>129</v>
      </c>
      <c r="D49" s="229"/>
      <c r="E49" s="230"/>
      <c r="F49" s="214">
        <v>3</v>
      </c>
    </row>
    <row r="50" spans="1:6" ht="12" customHeight="1" x14ac:dyDescent="0.25">
      <c r="A50" s="215"/>
      <c r="B50" s="155"/>
      <c r="C50" s="216" t="s">
        <v>130</v>
      </c>
      <c r="D50" s="217"/>
      <c r="E50" s="218"/>
      <c r="F50" s="166">
        <v>3</v>
      </c>
    </row>
    <row r="51" spans="1:6" ht="12" customHeight="1" x14ac:dyDescent="0.25">
      <c r="A51" s="215"/>
      <c r="B51" s="155"/>
      <c r="C51" s="231" t="s">
        <v>158</v>
      </c>
      <c r="D51" s="233"/>
      <c r="E51" s="232"/>
      <c r="F51" s="166">
        <f>SUM(F52:F57)</f>
        <v>84</v>
      </c>
    </row>
    <row r="52" spans="1:6" ht="12" customHeight="1" x14ac:dyDescent="0.25">
      <c r="A52" s="215"/>
      <c r="B52" s="155"/>
      <c r="C52" s="222" t="s">
        <v>132</v>
      </c>
      <c r="D52" s="223" t="s">
        <v>133</v>
      </c>
      <c r="E52" s="223"/>
      <c r="F52" s="166">
        <v>40</v>
      </c>
    </row>
    <row r="53" spans="1:6" ht="12" customHeight="1" x14ac:dyDescent="0.25">
      <c r="A53" s="215"/>
      <c r="B53" s="155"/>
      <c r="C53" s="224"/>
      <c r="D53" s="231" t="s">
        <v>134</v>
      </c>
      <c r="E53" s="232"/>
      <c r="F53" s="166">
        <v>3</v>
      </c>
    </row>
    <row r="54" spans="1:6" ht="12" customHeight="1" x14ac:dyDescent="0.25">
      <c r="A54" s="215"/>
      <c r="B54" s="155"/>
      <c r="C54" s="224"/>
      <c r="D54" s="231" t="s">
        <v>135</v>
      </c>
      <c r="E54" s="232"/>
      <c r="F54" s="166">
        <v>8</v>
      </c>
    </row>
    <row r="55" spans="1:6" ht="12" customHeight="1" x14ac:dyDescent="0.25">
      <c r="A55" s="215"/>
      <c r="B55" s="155"/>
      <c r="C55" s="224"/>
      <c r="D55" s="231" t="s">
        <v>136</v>
      </c>
      <c r="E55" s="232"/>
      <c r="F55" s="166"/>
    </row>
    <row r="56" spans="1:6" ht="12" customHeight="1" x14ac:dyDescent="0.25">
      <c r="A56" s="215"/>
      <c r="B56" s="155"/>
      <c r="C56" s="224"/>
      <c r="D56" s="231" t="s">
        <v>137</v>
      </c>
      <c r="E56" s="232"/>
      <c r="F56" s="166">
        <v>24</v>
      </c>
    </row>
    <row r="57" spans="1:6" ht="12" customHeight="1" x14ac:dyDescent="0.25">
      <c r="A57" s="226"/>
      <c r="B57" s="143"/>
      <c r="C57" s="227"/>
      <c r="D57" s="231" t="s">
        <v>138</v>
      </c>
      <c r="E57" s="232"/>
      <c r="F57" s="166">
        <v>9</v>
      </c>
    </row>
    <row r="58" spans="1:6" s="154" customFormat="1" ht="12" customHeight="1" x14ac:dyDescent="0.25">
      <c r="A58" s="210">
        <v>7</v>
      </c>
      <c r="B58" s="138" t="s">
        <v>164</v>
      </c>
      <c r="C58" s="234" t="s">
        <v>129</v>
      </c>
      <c r="D58" s="235"/>
      <c r="E58" s="236"/>
      <c r="F58" s="214">
        <v>3</v>
      </c>
    </row>
    <row r="59" spans="1:6" ht="12" customHeight="1" x14ac:dyDescent="0.25">
      <c r="A59" s="215"/>
      <c r="B59" s="155"/>
      <c r="C59" s="216" t="s">
        <v>130</v>
      </c>
      <c r="D59" s="217"/>
      <c r="E59" s="218"/>
      <c r="F59" s="166">
        <v>3</v>
      </c>
    </row>
    <row r="60" spans="1:6" ht="12" customHeight="1" x14ac:dyDescent="0.25">
      <c r="A60" s="215"/>
      <c r="B60" s="155"/>
      <c r="C60" s="231" t="s">
        <v>158</v>
      </c>
      <c r="D60" s="233"/>
      <c r="E60" s="232"/>
      <c r="F60" s="166">
        <f>SUM(F61:F66)</f>
        <v>99</v>
      </c>
    </row>
    <row r="61" spans="1:6" ht="12" customHeight="1" x14ac:dyDescent="0.25">
      <c r="A61" s="215"/>
      <c r="B61" s="155"/>
      <c r="C61" s="222" t="s">
        <v>132</v>
      </c>
      <c r="D61" s="223" t="s">
        <v>133</v>
      </c>
      <c r="E61" s="223"/>
      <c r="F61" s="166">
        <v>15</v>
      </c>
    </row>
    <row r="62" spans="1:6" ht="12" customHeight="1" x14ac:dyDescent="0.25">
      <c r="A62" s="215"/>
      <c r="B62" s="155"/>
      <c r="C62" s="224"/>
      <c r="D62" s="231" t="s">
        <v>134</v>
      </c>
      <c r="E62" s="232"/>
      <c r="F62" s="166">
        <v>27</v>
      </c>
    </row>
    <row r="63" spans="1:6" ht="12" customHeight="1" x14ac:dyDescent="0.25">
      <c r="A63" s="215"/>
      <c r="B63" s="155"/>
      <c r="C63" s="224"/>
      <c r="D63" s="231" t="s">
        <v>135</v>
      </c>
      <c r="E63" s="232"/>
      <c r="F63" s="166">
        <v>18</v>
      </c>
    </row>
    <row r="64" spans="1:6" ht="12" customHeight="1" x14ac:dyDescent="0.25">
      <c r="A64" s="215"/>
      <c r="B64" s="155"/>
      <c r="C64" s="224"/>
      <c r="D64" s="231" t="s">
        <v>136</v>
      </c>
      <c r="E64" s="232"/>
      <c r="F64" s="166"/>
    </row>
    <row r="65" spans="1:6" ht="12" customHeight="1" x14ac:dyDescent="0.25">
      <c r="A65" s="215"/>
      <c r="B65" s="155"/>
      <c r="C65" s="224"/>
      <c r="D65" s="231" t="s">
        <v>137</v>
      </c>
      <c r="E65" s="232"/>
      <c r="F65" s="166">
        <v>4</v>
      </c>
    </row>
    <row r="66" spans="1:6" ht="12" customHeight="1" x14ac:dyDescent="0.25">
      <c r="A66" s="226"/>
      <c r="B66" s="143"/>
      <c r="C66" s="227"/>
      <c r="D66" s="231" t="s">
        <v>138</v>
      </c>
      <c r="E66" s="232"/>
      <c r="F66" s="166">
        <v>35</v>
      </c>
    </row>
    <row r="67" spans="1:6" ht="12" customHeight="1" x14ac:dyDescent="0.25">
      <c r="A67" s="210">
        <v>8</v>
      </c>
      <c r="B67" s="138" t="s">
        <v>165</v>
      </c>
      <c r="C67" s="234" t="s">
        <v>129</v>
      </c>
      <c r="D67" s="235"/>
      <c r="E67" s="236"/>
      <c r="F67" s="214">
        <v>1</v>
      </c>
    </row>
    <row r="68" spans="1:6" ht="12" customHeight="1" x14ac:dyDescent="0.25">
      <c r="A68" s="215"/>
      <c r="B68" s="155"/>
      <c r="C68" s="216" t="s">
        <v>130</v>
      </c>
      <c r="D68" s="217"/>
      <c r="E68" s="218"/>
      <c r="F68" s="166">
        <v>1</v>
      </c>
    </row>
    <row r="69" spans="1:6" ht="12" customHeight="1" x14ac:dyDescent="0.25">
      <c r="A69" s="215"/>
      <c r="B69" s="155"/>
      <c r="C69" s="231" t="s">
        <v>158</v>
      </c>
      <c r="D69" s="233"/>
      <c r="E69" s="232"/>
      <c r="F69" s="166">
        <f>SUM(F70:F75)</f>
        <v>9</v>
      </c>
    </row>
    <row r="70" spans="1:6" ht="12" customHeight="1" x14ac:dyDescent="0.25">
      <c r="A70" s="215"/>
      <c r="B70" s="155"/>
      <c r="C70" s="222" t="s">
        <v>132</v>
      </c>
      <c r="D70" s="223" t="s">
        <v>133</v>
      </c>
      <c r="E70" s="223"/>
      <c r="F70" s="166">
        <v>9</v>
      </c>
    </row>
    <row r="71" spans="1:6" ht="12" customHeight="1" x14ac:dyDescent="0.25">
      <c r="A71" s="215"/>
      <c r="B71" s="155"/>
      <c r="C71" s="224"/>
      <c r="D71" s="231" t="s">
        <v>134</v>
      </c>
      <c r="E71" s="232"/>
      <c r="F71" s="166"/>
    </row>
    <row r="72" spans="1:6" ht="12" customHeight="1" x14ac:dyDescent="0.25">
      <c r="A72" s="215"/>
      <c r="B72" s="155"/>
      <c r="C72" s="224"/>
      <c r="D72" s="231" t="s">
        <v>135</v>
      </c>
      <c r="E72" s="232"/>
      <c r="F72" s="166"/>
    </row>
    <row r="73" spans="1:6" ht="12" customHeight="1" x14ac:dyDescent="0.25">
      <c r="A73" s="215"/>
      <c r="B73" s="155"/>
      <c r="C73" s="224"/>
      <c r="D73" s="231" t="s">
        <v>136</v>
      </c>
      <c r="E73" s="232"/>
      <c r="F73" s="166"/>
    </row>
    <row r="74" spans="1:6" ht="12" customHeight="1" x14ac:dyDescent="0.25">
      <c r="A74" s="215"/>
      <c r="B74" s="155"/>
      <c r="C74" s="224"/>
      <c r="D74" s="231" t="s">
        <v>137</v>
      </c>
      <c r="E74" s="232"/>
      <c r="F74" s="166"/>
    </row>
    <row r="75" spans="1:6" ht="12" customHeight="1" x14ac:dyDescent="0.25">
      <c r="A75" s="226"/>
      <c r="B75" s="143"/>
      <c r="C75" s="227"/>
      <c r="D75" s="231" t="s">
        <v>138</v>
      </c>
      <c r="E75" s="232"/>
      <c r="F75" s="166"/>
    </row>
    <row r="76" spans="1:6" ht="12" customHeight="1" x14ac:dyDescent="0.25">
      <c r="A76" s="210">
        <v>9</v>
      </c>
      <c r="B76" s="138" t="s">
        <v>166</v>
      </c>
      <c r="C76" s="234" t="s">
        <v>129</v>
      </c>
      <c r="D76" s="235"/>
      <c r="E76" s="236"/>
      <c r="F76" s="214">
        <v>1</v>
      </c>
    </row>
    <row r="77" spans="1:6" ht="12" customHeight="1" x14ac:dyDescent="0.25">
      <c r="A77" s="215"/>
      <c r="B77" s="155"/>
      <c r="C77" s="216" t="s">
        <v>130</v>
      </c>
      <c r="D77" s="217"/>
      <c r="E77" s="218"/>
      <c r="F77" s="166">
        <v>1</v>
      </c>
    </row>
    <row r="78" spans="1:6" ht="12" customHeight="1" x14ac:dyDescent="0.25">
      <c r="A78" s="215"/>
      <c r="B78" s="155"/>
      <c r="C78" s="231" t="s">
        <v>158</v>
      </c>
      <c r="D78" s="233"/>
      <c r="E78" s="232"/>
      <c r="F78" s="166">
        <f>SUM(F79:F84)</f>
        <v>49</v>
      </c>
    </row>
    <row r="79" spans="1:6" ht="12" customHeight="1" x14ac:dyDescent="0.25">
      <c r="A79" s="215"/>
      <c r="B79" s="155"/>
      <c r="C79" s="222" t="s">
        <v>132</v>
      </c>
      <c r="D79" s="223" t="s">
        <v>133</v>
      </c>
      <c r="E79" s="223"/>
      <c r="F79" s="166">
        <v>14</v>
      </c>
    </row>
    <row r="80" spans="1:6" ht="12" customHeight="1" x14ac:dyDescent="0.25">
      <c r="A80" s="215"/>
      <c r="B80" s="155"/>
      <c r="C80" s="224"/>
      <c r="D80" s="231" t="s">
        <v>134</v>
      </c>
      <c r="E80" s="232"/>
      <c r="F80" s="166">
        <v>28</v>
      </c>
    </row>
    <row r="81" spans="1:6" ht="12" customHeight="1" x14ac:dyDescent="0.25">
      <c r="A81" s="215"/>
      <c r="B81" s="155"/>
      <c r="C81" s="224"/>
      <c r="D81" s="231" t="s">
        <v>135</v>
      </c>
      <c r="E81" s="232"/>
      <c r="F81" s="166">
        <v>3</v>
      </c>
    </row>
    <row r="82" spans="1:6" ht="12" customHeight="1" x14ac:dyDescent="0.25">
      <c r="A82" s="215"/>
      <c r="B82" s="155"/>
      <c r="C82" s="224"/>
      <c r="D82" s="231" t="s">
        <v>136</v>
      </c>
      <c r="E82" s="232"/>
      <c r="F82" s="166"/>
    </row>
    <row r="83" spans="1:6" ht="12" customHeight="1" x14ac:dyDescent="0.25">
      <c r="A83" s="215"/>
      <c r="B83" s="155"/>
      <c r="C83" s="224"/>
      <c r="D83" s="231" t="s">
        <v>137</v>
      </c>
      <c r="E83" s="232"/>
      <c r="F83" s="166"/>
    </row>
    <row r="84" spans="1:6" ht="12" customHeight="1" x14ac:dyDescent="0.25">
      <c r="A84" s="226"/>
      <c r="B84" s="143"/>
      <c r="C84" s="227"/>
      <c r="D84" s="231" t="s">
        <v>138</v>
      </c>
      <c r="E84" s="232"/>
      <c r="F84" s="166">
        <v>4</v>
      </c>
    </row>
    <row r="85" spans="1:6" s="154" customFormat="1" ht="12" customHeight="1" x14ac:dyDescent="0.25">
      <c r="A85" s="210"/>
      <c r="B85" s="237" t="s">
        <v>151</v>
      </c>
      <c r="C85" s="238" t="s">
        <v>129</v>
      </c>
      <c r="D85" s="238"/>
      <c r="E85" s="238"/>
      <c r="F85" s="214">
        <f>SUM(F4+F13+F22+F31+F40+F49+F58+F67+F76)</f>
        <v>13</v>
      </c>
    </row>
    <row r="86" spans="1:6" ht="12" customHeight="1" x14ac:dyDescent="0.25">
      <c r="A86" s="215"/>
      <c r="B86" s="239"/>
      <c r="C86" s="240" t="s">
        <v>130</v>
      </c>
      <c r="D86" s="241"/>
      <c r="E86" s="242"/>
      <c r="F86" s="214">
        <f>SUM(F5+F14+F23+F32+F41+F50+F59+F68+F77)</f>
        <v>13</v>
      </c>
    </row>
    <row r="87" spans="1:6" ht="27" customHeight="1" x14ac:dyDescent="0.25">
      <c r="A87" s="215"/>
      <c r="B87" s="239"/>
      <c r="C87" s="231" t="s">
        <v>158</v>
      </c>
      <c r="D87" s="233"/>
      <c r="E87" s="232"/>
      <c r="F87" s="214">
        <f>SUM(F6+F15+F24+F33+F42+F51+F60+F69+F78)</f>
        <v>366</v>
      </c>
    </row>
    <row r="88" spans="1:6" ht="12" customHeight="1" x14ac:dyDescent="0.25">
      <c r="A88" s="215"/>
      <c r="B88" s="239"/>
      <c r="C88" s="243" t="s">
        <v>132</v>
      </c>
      <c r="D88" s="244" t="s">
        <v>133</v>
      </c>
      <c r="E88" s="244"/>
      <c r="F88" s="214">
        <f t="shared" ref="F88:F93" si="0">SUM(F7+F16+F25+F34+F43+F52+F61+F70+F79)</f>
        <v>114</v>
      </c>
    </row>
    <row r="89" spans="1:6" ht="12" customHeight="1" x14ac:dyDescent="0.25">
      <c r="A89" s="215"/>
      <c r="B89" s="239"/>
      <c r="C89" s="245"/>
      <c r="D89" s="246" t="s">
        <v>134</v>
      </c>
      <c r="E89" s="247"/>
      <c r="F89" s="214">
        <f t="shared" si="0"/>
        <v>93</v>
      </c>
    </row>
    <row r="90" spans="1:6" ht="12" customHeight="1" x14ac:dyDescent="0.25">
      <c r="A90" s="215"/>
      <c r="B90" s="239"/>
      <c r="C90" s="245"/>
      <c r="D90" s="246" t="s">
        <v>135</v>
      </c>
      <c r="E90" s="247"/>
      <c r="F90" s="214">
        <f t="shared" si="0"/>
        <v>36</v>
      </c>
    </row>
    <row r="91" spans="1:6" ht="12" customHeight="1" x14ac:dyDescent="0.25">
      <c r="A91" s="215"/>
      <c r="B91" s="239"/>
      <c r="C91" s="245"/>
      <c r="D91" s="246" t="s">
        <v>136</v>
      </c>
      <c r="E91" s="247"/>
      <c r="F91" s="214">
        <f t="shared" si="0"/>
        <v>0</v>
      </c>
    </row>
    <row r="92" spans="1:6" ht="12" customHeight="1" x14ac:dyDescent="0.25">
      <c r="A92" s="215"/>
      <c r="B92" s="239"/>
      <c r="C92" s="245"/>
      <c r="D92" s="246" t="s">
        <v>137</v>
      </c>
      <c r="E92" s="247"/>
      <c r="F92" s="214">
        <f t="shared" si="0"/>
        <v>32</v>
      </c>
    </row>
    <row r="93" spans="1:6" ht="12" customHeight="1" x14ac:dyDescent="0.25">
      <c r="A93" s="226"/>
      <c r="B93" s="248"/>
      <c r="C93" s="249"/>
      <c r="D93" s="246" t="s">
        <v>138</v>
      </c>
      <c r="E93" s="247"/>
      <c r="F93" s="214">
        <f t="shared" si="0"/>
        <v>91</v>
      </c>
    </row>
    <row r="94" spans="1:6" s="154" customFormat="1" ht="12" customHeight="1" x14ac:dyDescent="0.2">
      <c r="A94" s="100"/>
      <c r="B94" s="100"/>
      <c r="C94" s="250" t="s">
        <v>152</v>
      </c>
      <c r="D94" s="251"/>
      <c r="E94" s="251"/>
      <c r="F94" s="251"/>
    </row>
    <row r="95" spans="1:6" s="253" customFormat="1" ht="54.75" customHeight="1" x14ac:dyDescent="0.25">
      <c r="A95" s="252" t="s">
        <v>167</v>
      </c>
      <c r="B95" s="252"/>
      <c r="C95" s="252"/>
      <c r="D95" s="252"/>
      <c r="E95" s="252"/>
      <c r="F95" s="252"/>
    </row>
    <row r="96" spans="1:6" ht="40.5" customHeight="1" x14ac:dyDescent="0.25">
      <c r="A96" s="254"/>
      <c r="B96" s="254"/>
      <c r="C96" s="254"/>
      <c r="D96" s="254"/>
      <c r="E96" s="254"/>
      <c r="F96" s="254"/>
    </row>
    <row r="97" spans="1:6" ht="12" customHeight="1" x14ac:dyDescent="0.25"/>
    <row r="98" spans="1:6" ht="12" customHeight="1" x14ac:dyDescent="0.25">
      <c r="A98" s="102"/>
      <c r="B98" s="102"/>
      <c r="C98" s="102"/>
      <c r="D98" s="102"/>
      <c r="E98" s="102"/>
      <c r="F98" s="102"/>
    </row>
    <row r="99" spans="1:6" ht="12" customHeight="1" x14ac:dyDescent="0.25">
      <c r="A99" s="102"/>
      <c r="B99" s="102"/>
      <c r="C99" s="102"/>
      <c r="D99" s="102"/>
      <c r="E99" s="102"/>
      <c r="F99" s="102"/>
    </row>
    <row r="100" spans="1:6" ht="12" customHeight="1" x14ac:dyDescent="0.25">
      <c r="A100" s="102"/>
      <c r="B100" s="102"/>
      <c r="C100" s="102"/>
      <c r="D100" s="102"/>
      <c r="E100" s="102"/>
      <c r="F100" s="102"/>
    </row>
    <row r="101" spans="1:6" ht="12" customHeight="1" x14ac:dyDescent="0.25">
      <c r="A101" s="102"/>
      <c r="B101" s="102"/>
      <c r="C101" s="102"/>
      <c r="D101" s="102"/>
      <c r="E101" s="102"/>
      <c r="F101" s="102"/>
    </row>
    <row r="102" spans="1:6" ht="12" customHeight="1" x14ac:dyDescent="0.25">
      <c r="A102" s="102"/>
      <c r="B102" s="102"/>
      <c r="C102" s="102"/>
      <c r="D102" s="102"/>
      <c r="E102" s="102"/>
      <c r="F102" s="102"/>
    </row>
    <row r="103" spans="1:6" ht="12" customHeight="1" x14ac:dyDescent="0.25">
      <c r="A103" s="102"/>
      <c r="B103" s="102"/>
      <c r="C103" s="102"/>
      <c r="D103" s="102"/>
      <c r="E103" s="102"/>
      <c r="F103" s="102"/>
    </row>
    <row r="104" spans="1:6" ht="12" customHeight="1" x14ac:dyDescent="0.25">
      <c r="A104" s="102"/>
      <c r="B104" s="255" t="s">
        <v>168</v>
      </c>
      <c r="C104" s="102"/>
      <c r="D104" s="102"/>
      <c r="E104" s="102"/>
      <c r="F104" s="102"/>
    </row>
    <row r="105" spans="1:6" ht="12" customHeight="1" x14ac:dyDescent="0.25">
      <c r="A105" s="102"/>
      <c r="B105" s="102"/>
      <c r="C105" s="102"/>
      <c r="D105" s="102"/>
      <c r="E105" s="102"/>
      <c r="F105" s="102"/>
    </row>
    <row r="106" spans="1:6" ht="12" customHeight="1" x14ac:dyDescent="0.25">
      <c r="A106" s="102"/>
      <c r="B106" s="102"/>
      <c r="C106" s="102"/>
      <c r="D106" s="102"/>
      <c r="E106" s="102"/>
      <c r="F106" s="102"/>
    </row>
    <row r="107" spans="1:6" ht="12" customHeight="1" x14ac:dyDescent="0.25">
      <c r="A107" s="102"/>
      <c r="B107" s="256" t="s">
        <v>169</v>
      </c>
      <c r="C107" s="256"/>
      <c r="D107" s="256"/>
      <c r="E107" s="256"/>
      <c r="F107" s="256"/>
    </row>
    <row r="108" spans="1:6" ht="12" customHeight="1" x14ac:dyDescent="0.25">
      <c r="A108" s="102"/>
      <c r="B108" s="102"/>
      <c r="C108" s="102"/>
      <c r="D108" s="102"/>
      <c r="E108" s="102"/>
      <c r="F108" s="102"/>
    </row>
    <row r="109" spans="1:6" ht="12" customHeight="1" x14ac:dyDescent="0.25">
      <c r="A109" s="102"/>
      <c r="B109" s="102"/>
      <c r="C109" s="102"/>
      <c r="D109" s="102"/>
      <c r="E109" s="102"/>
      <c r="F109" s="102"/>
    </row>
    <row r="110" spans="1:6" s="154" customFormat="1" ht="12" customHeight="1" x14ac:dyDescent="0.25">
      <c r="A110" s="102"/>
      <c r="B110" s="255" t="s">
        <v>170</v>
      </c>
      <c r="C110" s="102"/>
      <c r="D110" s="102"/>
      <c r="E110" s="102"/>
      <c r="F110" s="102"/>
    </row>
    <row r="111" spans="1:6" ht="12" customHeight="1" x14ac:dyDescent="0.25">
      <c r="A111" s="102"/>
      <c r="B111" s="102"/>
      <c r="C111" s="102"/>
      <c r="D111" s="102"/>
      <c r="E111" s="102"/>
      <c r="F111" s="102"/>
    </row>
    <row r="112" spans="1:6" ht="12" customHeight="1" x14ac:dyDescent="0.25">
      <c r="A112" s="102"/>
      <c r="B112" s="102"/>
      <c r="C112" s="102"/>
      <c r="D112" s="102"/>
      <c r="E112" s="102"/>
      <c r="F112" s="102"/>
    </row>
    <row r="113" spans="1:6" ht="12" customHeight="1" x14ac:dyDescent="0.25">
      <c r="A113" s="102"/>
      <c r="B113" s="102"/>
      <c r="C113" s="102"/>
      <c r="D113" s="102"/>
      <c r="E113" s="102"/>
      <c r="F113" s="102"/>
    </row>
    <row r="114" spans="1:6" ht="12" customHeight="1" x14ac:dyDescent="0.25">
      <c r="A114" s="102"/>
      <c r="B114" s="102"/>
      <c r="C114" s="102"/>
      <c r="D114" s="102"/>
      <c r="E114" s="102"/>
      <c r="F114" s="102"/>
    </row>
    <row r="115" spans="1:6" ht="12" customHeight="1" x14ac:dyDescent="0.25">
      <c r="A115" s="102"/>
      <c r="B115" s="102"/>
      <c r="C115" s="102"/>
      <c r="D115" s="102"/>
      <c r="E115" s="102"/>
      <c r="F115" s="102"/>
    </row>
    <row r="116" spans="1:6" ht="12" customHeight="1" x14ac:dyDescent="0.25">
      <c r="A116" s="102"/>
      <c r="B116" s="102"/>
      <c r="C116" s="102"/>
      <c r="D116" s="102"/>
      <c r="E116" s="102"/>
      <c r="F116" s="102"/>
    </row>
    <row r="117" spans="1:6" ht="12" customHeight="1" x14ac:dyDescent="0.25">
      <c r="A117" s="102"/>
      <c r="B117" s="102"/>
      <c r="C117" s="102"/>
      <c r="D117" s="102"/>
      <c r="E117" s="102"/>
      <c r="F117" s="102"/>
    </row>
    <row r="118" spans="1:6" ht="12" customHeight="1" x14ac:dyDescent="0.25">
      <c r="A118" s="102"/>
      <c r="B118" s="102"/>
      <c r="C118" s="102"/>
      <c r="D118" s="102"/>
      <c r="E118" s="102"/>
      <c r="F118" s="102"/>
    </row>
    <row r="119" spans="1:6" s="154" customFormat="1" ht="12" customHeight="1" x14ac:dyDescent="0.25">
      <c r="A119" s="102"/>
      <c r="B119" s="102"/>
      <c r="C119" s="102"/>
      <c r="D119" s="102"/>
      <c r="E119" s="102"/>
      <c r="F119" s="102"/>
    </row>
    <row r="120" spans="1:6" ht="12" customHeight="1" x14ac:dyDescent="0.25">
      <c r="A120" s="102"/>
      <c r="B120" s="102"/>
      <c r="C120" s="102"/>
      <c r="D120" s="102"/>
      <c r="E120" s="102"/>
      <c r="F120" s="102"/>
    </row>
    <row r="121" spans="1:6" ht="27" customHeight="1" x14ac:dyDescent="0.25">
      <c r="A121" s="102"/>
      <c r="B121" s="102"/>
      <c r="C121" s="102"/>
      <c r="D121" s="102"/>
      <c r="E121" s="102"/>
      <c r="F121" s="102"/>
    </row>
    <row r="122" spans="1:6" ht="15" customHeight="1" x14ac:dyDescent="0.25">
      <c r="A122" s="102"/>
      <c r="B122" s="102"/>
      <c r="C122" s="102"/>
      <c r="D122" s="102"/>
      <c r="E122" s="102"/>
      <c r="F122" s="102"/>
    </row>
    <row r="123" spans="1:6" ht="12" customHeight="1" x14ac:dyDescent="0.25">
      <c r="A123" s="102"/>
      <c r="B123" s="102"/>
      <c r="C123" s="102"/>
      <c r="D123" s="102"/>
      <c r="E123" s="102"/>
      <c r="F123" s="102"/>
    </row>
    <row r="124" spans="1:6" ht="12" customHeight="1" x14ac:dyDescent="0.25">
      <c r="A124" s="102"/>
      <c r="B124" s="102"/>
      <c r="C124" s="102"/>
      <c r="D124" s="102"/>
      <c r="E124" s="102"/>
      <c r="F124" s="102"/>
    </row>
    <row r="125" spans="1:6" ht="12" customHeight="1" x14ac:dyDescent="0.25">
      <c r="A125" s="102"/>
      <c r="B125" s="102"/>
      <c r="C125" s="102"/>
      <c r="D125" s="102"/>
      <c r="E125" s="102"/>
      <c r="F125" s="102"/>
    </row>
    <row r="126" spans="1:6" ht="12" customHeight="1" x14ac:dyDescent="0.25">
      <c r="A126" s="102"/>
      <c r="B126" s="102"/>
      <c r="C126" s="102"/>
      <c r="D126" s="102"/>
      <c r="E126" s="102"/>
      <c r="F126" s="102"/>
    </row>
    <row r="127" spans="1:6" ht="12" customHeight="1" x14ac:dyDescent="0.25"/>
    <row r="128" spans="1:6" ht="36" customHeight="1" x14ac:dyDescent="0.25"/>
    <row r="129" ht="44.25" customHeight="1" x14ac:dyDescent="0.25"/>
    <row r="130" ht="46.5" customHeight="1" x14ac:dyDescent="0.25"/>
  </sheetData>
  <mergeCells count="127">
    <mergeCell ref="A96:F96"/>
    <mergeCell ref="B107:F107"/>
    <mergeCell ref="D90:E90"/>
    <mergeCell ref="D91:E91"/>
    <mergeCell ref="D92:E92"/>
    <mergeCell ref="D93:E93"/>
    <mergeCell ref="C94:F94"/>
    <mergeCell ref="A95:F95"/>
    <mergeCell ref="D83:E83"/>
    <mergeCell ref="D84:E84"/>
    <mergeCell ref="A85:A93"/>
    <mergeCell ref="B85:B93"/>
    <mergeCell ref="C85:E85"/>
    <mergeCell ref="C86:E86"/>
    <mergeCell ref="C87:E87"/>
    <mergeCell ref="C88:C93"/>
    <mergeCell ref="D88:E88"/>
    <mergeCell ref="D89:E89"/>
    <mergeCell ref="A76:A84"/>
    <mergeCell ref="B76:B84"/>
    <mergeCell ref="C76:E76"/>
    <mergeCell ref="C77:E77"/>
    <mergeCell ref="C78:E78"/>
    <mergeCell ref="C79:C84"/>
    <mergeCell ref="D79:E79"/>
    <mergeCell ref="D80:E80"/>
    <mergeCell ref="D81:E81"/>
    <mergeCell ref="D82:E82"/>
    <mergeCell ref="D70:E70"/>
    <mergeCell ref="D71:E71"/>
    <mergeCell ref="D72:E72"/>
    <mergeCell ref="D73:E73"/>
    <mergeCell ref="D74:E74"/>
    <mergeCell ref="D75:E75"/>
    <mergeCell ref="D63:E63"/>
    <mergeCell ref="D64:E64"/>
    <mergeCell ref="D65:E65"/>
    <mergeCell ref="D66:E66"/>
    <mergeCell ref="A67:A75"/>
    <mergeCell ref="B67:B75"/>
    <mergeCell ref="C67:E67"/>
    <mergeCell ref="C68:E68"/>
    <mergeCell ref="C69:E69"/>
    <mergeCell ref="C70:C75"/>
    <mergeCell ref="D56:E56"/>
    <mergeCell ref="D57:E57"/>
    <mergeCell ref="A58:A66"/>
    <mergeCell ref="B58:B66"/>
    <mergeCell ref="C58:E58"/>
    <mergeCell ref="C59:E59"/>
    <mergeCell ref="C60:E60"/>
    <mergeCell ref="C61:C66"/>
    <mergeCell ref="D61:E61"/>
    <mergeCell ref="D62:E62"/>
    <mergeCell ref="A49:A57"/>
    <mergeCell ref="B49:B57"/>
    <mergeCell ref="C49:E49"/>
    <mergeCell ref="C50:E50"/>
    <mergeCell ref="C51:E51"/>
    <mergeCell ref="C52:C57"/>
    <mergeCell ref="D52:E52"/>
    <mergeCell ref="D53:E53"/>
    <mergeCell ref="D54:E54"/>
    <mergeCell ref="D55:E55"/>
    <mergeCell ref="D43:E43"/>
    <mergeCell ref="D44:E44"/>
    <mergeCell ref="D45:E45"/>
    <mergeCell ref="D46:E46"/>
    <mergeCell ref="D47:E47"/>
    <mergeCell ref="D48:E48"/>
    <mergeCell ref="D36:E36"/>
    <mergeCell ref="D37:E37"/>
    <mergeCell ref="D38:E38"/>
    <mergeCell ref="D39:E39"/>
    <mergeCell ref="A40:A48"/>
    <mergeCell ref="B40:B48"/>
    <mergeCell ref="C40:E40"/>
    <mergeCell ref="C41:E41"/>
    <mergeCell ref="C42:E42"/>
    <mergeCell ref="C43:C48"/>
    <mergeCell ref="D29:E29"/>
    <mergeCell ref="D30:E30"/>
    <mergeCell ref="A31:A39"/>
    <mergeCell ref="B31:B39"/>
    <mergeCell ref="C31:E31"/>
    <mergeCell ref="C32:E32"/>
    <mergeCell ref="C33:E33"/>
    <mergeCell ref="C34:C39"/>
    <mergeCell ref="D34:E34"/>
    <mergeCell ref="D35:E35"/>
    <mergeCell ref="A22:A30"/>
    <mergeCell ref="B22:B30"/>
    <mergeCell ref="C22:E22"/>
    <mergeCell ref="C23:E23"/>
    <mergeCell ref="C24:E24"/>
    <mergeCell ref="C25:C30"/>
    <mergeCell ref="D25:E25"/>
    <mergeCell ref="D26:E26"/>
    <mergeCell ref="D27:E27"/>
    <mergeCell ref="D28:E28"/>
    <mergeCell ref="C16:C21"/>
    <mergeCell ref="D16:E16"/>
    <mergeCell ref="D17:E17"/>
    <mergeCell ref="D18:E18"/>
    <mergeCell ref="D19:E19"/>
    <mergeCell ref="D20:E20"/>
    <mergeCell ref="D21:E21"/>
    <mergeCell ref="D8:E8"/>
    <mergeCell ref="D9:E9"/>
    <mergeCell ref="D10:E10"/>
    <mergeCell ref="D11:E11"/>
    <mergeCell ref="D12:E12"/>
    <mergeCell ref="A13:A21"/>
    <mergeCell ref="B13:B21"/>
    <mergeCell ref="C13:E13"/>
    <mergeCell ref="C14:E14"/>
    <mergeCell ref="C15:E15"/>
    <mergeCell ref="A1:F1"/>
    <mergeCell ref="A2:F2"/>
    <mergeCell ref="C3:E3"/>
    <mergeCell ref="A4:A12"/>
    <mergeCell ref="B4:B12"/>
    <mergeCell ref="C4:E4"/>
    <mergeCell ref="C5:E5"/>
    <mergeCell ref="C6:E6"/>
    <mergeCell ref="C7:C12"/>
    <mergeCell ref="D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6097-3612-4B0C-966D-A5E282584A03}">
  <dimension ref="A1:E5"/>
  <sheetViews>
    <sheetView tabSelected="1" workbookViewId="0">
      <selection activeCell="G22" sqref="G22"/>
    </sheetView>
  </sheetViews>
  <sheetFormatPr defaultRowHeight="15" x14ac:dyDescent="0.25"/>
  <cols>
    <col min="1" max="1" width="51.140625" bestFit="1" customWidth="1"/>
    <col min="257" max="257" width="51.140625" bestFit="1" customWidth="1"/>
    <col min="513" max="513" width="51.140625" bestFit="1" customWidth="1"/>
    <col min="769" max="769" width="51.140625" bestFit="1" customWidth="1"/>
    <col min="1025" max="1025" width="51.140625" bestFit="1" customWidth="1"/>
    <col min="1281" max="1281" width="51.140625" bestFit="1" customWidth="1"/>
    <col min="1537" max="1537" width="51.140625" bestFit="1" customWidth="1"/>
    <col min="1793" max="1793" width="51.140625" bestFit="1" customWidth="1"/>
    <col min="2049" max="2049" width="51.140625" bestFit="1" customWidth="1"/>
    <col min="2305" max="2305" width="51.140625" bestFit="1" customWidth="1"/>
    <col min="2561" max="2561" width="51.140625" bestFit="1" customWidth="1"/>
    <col min="2817" max="2817" width="51.140625" bestFit="1" customWidth="1"/>
    <col min="3073" max="3073" width="51.140625" bestFit="1" customWidth="1"/>
    <col min="3329" max="3329" width="51.140625" bestFit="1" customWidth="1"/>
    <col min="3585" max="3585" width="51.140625" bestFit="1" customWidth="1"/>
    <col min="3841" max="3841" width="51.140625" bestFit="1" customWidth="1"/>
    <col min="4097" max="4097" width="51.140625" bestFit="1" customWidth="1"/>
    <col min="4353" max="4353" width="51.140625" bestFit="1" customWidth="1"/>
    <col min="4609" max="4609" width="51.140625" bestFit="1" customWidth="1"/>
    <col min="4865" max="4865" width="51.140625" bestFit="1" customWidth="1"/>
    <col min="5121" max="5121" width="51.140625" bestFit="1" customWidth="1"/>
    <col min="5377" max="5377" width="51.140625" bestFit="1" customWidth="1"/>
    <col min="5633" max="5633" width="51.140625" bestFit="1" customWidth="1"/>
    <col min="5889" max="5889" width="51.140625" bestFit="1" customWidth="1"/>
    <col min="6145" max="6145" width="51.140625" bestFit="1" customWidth="1"/>
    <col min="6401" max="6401" width="51.140625" bestFit="1" customWidth="1"/>
    <col min="6657" max="6657" width="51.140625" bestFit="1" customWidth="1"/>
    <col min="6913" max="6913" width="51.140625" bestFit="1" customWidth="1"/>
    <col min="7169" max="7169" width="51.140625" bestFit="1" customWidth="1"/>
    <col min="7425" max="7425" width="51.140625" bestFit="1" customWidth="1"/>
    <col min="7681" max="7681" width="51.140625" bestFit="1" customWidth="1"/>
    <col min="7937" max="7937" width="51.140625" bestFit="1" customWidth="1"/>
    <col min="8193" max="8193" width="51.140625" bestFit="1" customWidth="1"/>
    <col min="8449" max="8449" width="51.140625" bestFit="1" customWidth="1"/>
    <col min="8705" max="8705" width="51.140625" bestFit="1" customWidth="1"/>
    <col min="8961" max="8961" width="51.140625" bestFit="1" customWidth="1"/>
    <col min="9217" max="9217" width="51.140625" bestFit="1" customWidth="1"/>
    <col min="9473" max="9473" width="51.140625" bestFit="1" customWidth="1"/>
    <col min="9729" max="9729" width="51.140625" bestFit="1" customWidth="1"/>
    <col min="9985" max="9985" width="51.140625" bestFit="1" customWidth="1"/>
    <col min="10241" max="10241" width="51.140625" bestFit="1" customWidth="1"/>
    <col min="10497" max="10497" width="51.140625" bestFit="1" customWidth="1"/>
    <col min="10753" max="10753" width="51.140625" bestFit="1" customWidth="1"/>
    <col min="11009" max="11009" width="51.140625" bestFit="1" customWidth="1"/>
    <col min="11265" max="11265" width="51.140625" bestFit="1" customWidth="1"/>
    <col min="11521" max="11521" width="51.140625" bestFit="1" customWidth="1"/>
    <col min="11777" max="11777" width="51.140625" bestFit="1" customWidth="1"/>
    <col min="12033" max="12033" width="51.140625" bestFit="1" customWidth="1"/>
    <col min="12289" max="12289" width="51.140625" bestFit="1" customWidth="1"/>
    <col min="12545" max="12545" width="51.140625" bestFit="1" customWidth="1"/>
    <col min="12801" max="12801" width="51.140625" bestFit="1" customWidth="1"/>
    <col min="13057" max="13057" width="51.140625" bestFit="1" customWidth="1"/>
    <col min="13313" max="13313" width="51.140625" bestFit="1" customWidth="1"/>
    <col min="13569" max="13569" width="51.140625" bestFit="1" customWidth="1"/>
    <col min="13825" max="13825" width="51.140625" bestFit="1" customWidth="1"/>
    <col min="14081" max="14081" width="51.140625" bestFit="1" customWidth="1"/>
    <col min="14337" max="14337" width="51.140625" bestFit="1" customWidth="1"/>
    <col min="14593" max="14593" width="51.140625" bestFit="1" customWidth="1"/>
    <col min="14849" max="14849" width="51.140625" bestFit="1" customWidth="1"/>
    <col min="15105" max="15105" width="51.140625" bestFit="1" customWidth="1"/>
    <col min="15361" max="15361" width="51.140625" bestFit="1" customWidth="1"/>
    <col min="15617" max="15617" width="51.140625" bestFit="1" customWidth="1"/>
    <col min="15873" max="15873" width="51.140625" bestFit="1" customWidth="1"/>
    <col min="16129" max="16129" width="51.140625" bestFit="1" customWidth="1"/>
  </cols>
  <sheetData>
    <row r="1" spans="1:5" x14ac:dyDescent="0.25">
      <c r="A1" s="257" t="s">
        <v>171</v>
      </c>
    </row>
    <row r="2" spans="1:5" ht="15.75" x14ac:dyDescent="0.25">
      <c r="A2" s="258" t="s">
        <v>172</v>
      </c>
    </row>
    <row r="5" spans="1:5" x14ac:dyDescent="0.25">
      <c r="E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УХТЭ амбулатори</vt:lpstr>
      <vt:lpstr>УХТЭ оношлогоо</vt:lpstr>
      <vt:lpstr>УХТЭ лабораторын шинжилгээ</vt:lpstr>
      <vt:lpstr>УХТЭ хэвтүүлэн эмчлэх </vt:lpstr>
      <vt:lpstr>ХСҮТ стационар</vt:lpstr>
      <vt:lpstr>ХСҮТ амбулатори</vt:lpstr>
      <vt:lpstr>ХСҮТ оношилгоо</vt:lpstr>
      <vt:lpstr>ХСҮТ лаборатори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2022-03-24T06:21:48Z</dcterms:modified>
</cp:coreProperties>
</file>